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4" activeTab="20"/>
  </bookViews>
  <sheets>
    <sheet name="2023.3月的" sheetId="1" r:id="rId1"/>
    <sheet name="2023.1季度 报表用" sheetId="2" r:id="rId2"/>
    <sheet name="2023.1季报 固废平台用" sheetId="3" r:id="rId3"/>
    <sheet name="2023.4月的" sheetId="4" r:id="rId4"/>
    <sheet name="2023.5月的" sheetId="5" r:id="rId5"/>
    <sheet name="2023.6月的" sheetId="6" r:id="rId6"/>
    <sheet name="2023.2季度的 报表用" sheetId="7" r:id="rId7"/>
    <sheet name="2023.2季度  固废平台用" sheetId="8" r:id="rId8"/>
    <sheet name="2023.7月的" sheetId="9" r:id="rId9"/>
    <sheet name="2023.8月的" sheetId="10" r:id="rId10"/>
    <sheet name="2023.9月的" sheetId="11" r:id="rId11"/>
    <sheet name="2023.3季度 固废平台用" sheetId="12" r:id="rId12"/>
    <sheet name="2023.10月的" sheetId="13" r:id="rId13"/>
    <sheet name="2023.11月的" sheetId="14" r:id="rId14"/>
    <sheet name="2023.12月的" sheetId="15" r:id="rId15"/>
    <sheet name="2023.4季度" sheetId="16" r:id="rId16"/>
    <sheet name="2023.1月--11月的" sheetId="17" r:id="rId17"/>
    <sheet name="2023年度" sheetId="18" r:id="rId18"/>
    <sheet name="2024.1月的" sheetId="19" r:id="rId19"/>
    <sheet name="2024.2月的" sheetId="20" r:id="rId20"/>
    <sheet name="填表说明2023.5.6" sheetId="21" r:id="rId21"/>
  </sheets>
  <definedNames/>
  <calcPr fullCalcOnLoad="1"/>
</workbook>
</file>

<file path=xl/sharedStrings.xml><?xml version="1.0" encoding="utf-8"?>
<sst xmlns="http://schemas.openxmlformats.org/spreadsheetml/2006/main" count="3591" uniqueCount="253">
  <si>
    <r>
      <t xml:space="preserve">      </t>
    </r>
    <r>
      <rPr>
        <b/>
        <sz val="26"/>
        <rFont val="宋体"/>
        <family val="0"/>
      </rPr>
      <t>一般工业固体废物申报登记月报表</t>
    </r>
  </si>
  <si>
    <r>
      <t>（</t>
    </r>
    <r>
      <rPr>
        <b/>
        <u val="single"/>
        <sz val="18"/>
        <rFont val="宋体"/>
        <family val="0"/>
      </rPr>
      <t xml:space="preserve"> 2023</t>
    </r>
    <r>
      <rPr>
        <b/>
        <u val="single"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年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color indexed="10"/>
        <rFont val="Times New Roman"/>
        <family val="1"/>
      </rPr>
      <t>3</t>
    </r>
    <r>
      <rPr>
        <b/>
        <u val="single"/>
        <sz val="18"/>
        <rFont val="宋体"/>
        <family val="0"/>
      </rPr>
      <t xml:space="preserve"> </t>
    </r>
    <r>
      <rPr>
        <b/>
        <sz val="18"/>
        <rFont val="宋体"/>
        <family val="0"/>
      </rPr>
      <t>月</t>
    </r>
    <r>
      <rPr>
        <b/>
        <sz val="26"/>
        <rFont val="宋体"/>
        <family val="0"/>
      </rPr>
      <t>）</t>
    </r>
  </si>
  <si>
    <r>
      <t>单位名称（盖章）</t>
    </r>
    <r>
      <rPr>
        <b/>
        <u val="single"/>
        <sz val="16"/>
        <rFont val="宋体"/>
        <family val="0"/>
      </rPr>
      <t>山东晋控明水化工集团有限公司</t>
    </r>
  </si>
  <si>
    <r>
      <t>填 表 人</t>
    </r>
    <r>
      <rPr>
        <b/>
        <u val="single"/>
        <sz val="16"/>
        <rFont val="宋体"/>
        <family val="0"/>
      </rPr>
      <t xml:space="preserve">          梅冰                  </t>
    </r>
  </si>
  <si>
    <r>
      <t xml:space="preserve">联系电话 </t>
    </r>
    <r>
      <rPr>
        <b/>
        <u val="single"/>
        <sz val="16"/>
        <rFont val="宋体"/>
        <family val="0"/>
      </rPr>
      <t xml:space="preserve">       83550010                </t>
    </r>
  </si>
  <si>
    <r>
      <t>报出日期：</t>
    </r>
    <r>
      <rPr>
        <b/>
        <u val="single"/>
        <sz val="16"/>
        <rFont val="宋体"/>
        <family val="0"/>
      </rPr>
      <t xml:space="preserve">  2023  </t>
    </r>
    <r>
      <rPr>
        <b/>
        <sz val="16"/>
        <rFont val="宋体"/>
        <family val="0"/>
      </rPr>
      <t>年</t>
    </r>
    <r>
      <rPr>
        <b/>
        <u val="single"/>
        <sz val="16"/>
        <rFont val="宋体"/>
        <family val="0"/>
      </rPr>
      <t xml:space="preserve">  </t>
    </r>
    <r>
      <rPr>
        <b/>
        <u val="single"/>
        <sz val="16"/>
        <color indexed="10"/>
        <rFont val="宋体"/>
        <family val="0"/>
      </rPr>
      <t>4</t>
    </r>
    <r>
      <rPr>
        <b/>
        <u val="single"/>
        <sz val="16"/>
        <rFont val="宋体"/>
        <family val="0"/>
      </rPr>
      <t xml:space="preserve"> </t>
    </r>
    <r>
      <rPr>
        <b/>
        <sz val="16"/>
        <rFont val="宋体"/>
        <family val="0"/>
      </rPr>
      <t>月</t>
    </r>
    <r>
      <rPr>
        <b/>
        <u val="single"/>
        <sz val="16"/>
        <rFont val="宋体"/>
        <family val="0"/>
      </rPr>
      <t xml:space="preserve">   1  </t>
    </r>
    <r>
      <rPr>
        <b/>
        <sz val="16"/>
        <rFont val="宋体"/>
        <family val="0"/>
      </rPr>
      <t>日</t>
    </r>
  </si>
  <si>
    <t xml:space="preserve"> </t>
  </si>
  <si>
    <t>济南市生态环境局</t>
  </si>
  <si>
    <r>
      <t>附表</t>
    </r>
    <r>
      <rPr>
        <sz val="10.5"/>
        <rFont val="Calibri"/>
        <family val="2"/>
      </rPr>
      <t xml:space="preserve">2 </t>
    </r>
    <r>
      <rPr>
        <sz val="10.5"/>
        <rFont val="宋体"/>
        <family val="0"/>
      </rPr>
      <t>：</t>
    </r>
  </si>
  <si>
    <r>
      <t>一般工业固体废物流向汇总表（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color indexed="10"/>
        <rFont val="Calibri"/>
        <family val="2"/>
      </rPr>
      <t>3</t>
    </r>
    <r>
      <rPr>
        <b/>
        <sz val="16"/>
        <rFont val="宋体"/>
        <family val="0"/>
      </rPr>
      <t>月）</t>
    </r>
  </si>
  <si>
    <r>
      <t>负责人签字：刘磊</t>
    </r>
    <r>
      <rPr>
        <sz val="12"/>
        <rFont val="Calibri"/>
        <family val="2"/>
      </rPr>
      <t xml:space="preserve">        </t>
    </r>
    <r>
      <rPr>
        <sz val="12"/>
        <rFont val="宋体"/>
        <family val="0"/>
      </rPr>
      <t>填表人签字：梅冰</t>
    </r>
    <r>
      <rPr>
        <sz val="12"/>
        <rFont val="Calibri"/>
        <family val="2"/>
      </rPr>
      <t xml:space="preserve">                </t>
    </r>
    <r>
      <rPr>
        <sz val="12"/>
        <rFont val="宋体"/>
        <family val="0"/>
      </rPr>
      <t>填表日期：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color indexed="10"/>
        <rFont val="Calibri"/>
        <family val="2"/>
      </rPr>
      <t>4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</si>
  <si>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t>代码</t>
  </si>
  <si>
    <t>名称</t>
  </si>
  <si>
    <t>类别</t>
  </si>
  <si>
    <r>
      <t>产生量</t>
    </r>
    <r>
      <rPr>
        <b/>
        <sz val="12"/>
        <rFont val="Calibri"/>
        <family val="2"/>
      </rPr>
      <t xml:space="preserve"> </t>
    </r>
    <r>
      <rPr>
        <b/>
        <sz val="12"/>
        <rFont val="宋体"/>
        <family val="0"/>
      </rPr>
      <t>吨</t>
    </r>
  </si>
  <si>
    <t>贮存量吨</t>
  </si>
  <si>
    <t>累计贮存量吨</t>
  </si>
  <si>
    <t>自行利用方式</t>
  </si>
  <si>
    <t>自行利用数量吨</t>
  </si>
  <si>
    <t>委托利用方式</t>
  </si>
  <si>
    <t>委托利用数量吨</t>
  </si>
  <si>
    <t>自行处置方式</t>
  </si>
  <si>
    <t>自行处置数量吨</t>
  </si>
  <si>
    <t>委托处置方式</t>
  </si>
  <si>
    <t>委托处置数量吨</t>
  </si>
  <si>
    <t>SW02</t>
  </si>
  <si>
    <t>粉煤灰</t>
  </si>
  <si>
    <t>第Ⅰ类</t>
  </si>
  <si>
    <t>/</t>
  </si>
  <si>
    <t>建筑材料</t>
  </si>
  <si>
    <t>SW03</t>
  </si>
  <si>
    <t>锅炉炉渣</t>
  </si>
  <si>
    <t>SW07</t>
  </si>
  <si>
    <t>污泥</t>
  </si>
  <si>
    <t>掺烧</t>
  </si>
  <si>
    <t>SW59</t>
  </si>
  <si>
    <t>原水净化泥沙</t>
  </si>
  <si>
    <t>绿化</t>
  </si>
  <si>
    <t>SW16</t>
  </si>
  <si>
    <t>气化炉渣</t>
  </si>
  <si>
    <t>注：</t>
  </si>
  <si>
    <r>
      <t>1.</t>
    </r>
    <r>
      <rPr>
        <sz val="10.5"/>
        <rFont val="宋体"/>
        <family val="0"/>
      </rPr>
      <t>产生量、贮存量、利用量、处置量：均为填表期间内的实际发生数量。</t>
    </r>
  </si>
  <si>
    <r>
      <t>2.</t>
    </r>
    <r>
      <rPr>
        <sz val="10.5"/>
        <rFont val="宋体"/>
        <family val="0"/>
      </rPr>
      <t>累计贮存量：截止到填表当月月底，累计实际贮存总量，包括本指南实施之前发生的贮存量。</t>
    </r>
  </si>
  <si>
    <r>
      <t>3.</t>
    </r>
    <r>
      <rPr>
        <sz val="10.5"/>
        <rFont val="宋体"/>
        <family val="0"/>
      </rPr>
      <t>自行</t>
    </r>
    <r>
      <rPr>
        <sz val="10.5"/>
        <rFont val="Calibri"/>
        <family val="2"/>
      </rPr>
      <t>/</t>
    </r>
    <r>
      <rPr>
        <sz val="10.5"/>
        <rFont val="宋体"/>
        <family val="0"/>
      </rPr>
      <t>委托利用方式：根据实际情况。简要描述利用技术路线和利用产物。</t>
    </r>
  </si>
  <si>
    <r>
      <t>4.</t>
    </r>
    <r>
      <rPr>
        <sz val="10.5"/>
        <rFont val="宋体"/>
        <family val="0"/>
      </rPr>
      <t>自行</t>
    </r>
    <r>
      <rPr>
        <sz val="10.5"/>
        <rFont val="Calibri"/>
        <family val="2"/>
      </rPr>
      <t>/</t>
    </r>
    <r>
      <rPr>
        <sz val="10.5"/>
        <rFont val="宋体"/>
        <family val="0"/>
      </rPr>
      <t>委托处置方式：根据实际情况，选择焚烧、填埋、其他处置方式。</t>
    </r>
  </si>
  <si>
    <r>
      <t>5.</t>
    </r>
    <r>
      <rPr>
        <sz val="10.5"/>
        <rFont val="宋体"/>
        <family val="0"/>
      </rPr>
      <t>利用</t>
    </r>
    <r>
      <rPr>
        <sz val="10.5"/>
        <rFont val="Calibri"/>
        <family val="2"/>
      </rPr>
      <t>/</t>
    </r>
    <r>
      <rPr>
        <sz val="10.5"/>
        <rFont val="宋体"/>
        <family val="0"/>
      </rPr>
      <t>处置数量：原则上应以“吨”为单位计量，如以其他单位计量则应说明计量单位，并通过估算换算成以“吨”计量。</t>
    </r>
  </si>
  <si>
    <r>
      <t>附表</t>
    </r>
    <r>
      <rPr>
        <sz val="10.5"/>
        <rFont val="Calibri"/>
        <family val="2"/>
      </rPr>
      <t xml:space="preserve">3 </t>
    </r>
    <r>
      <rPr>
        <sz val="10.5"/>
        <rFont val="宋体"/>
        <family val="0"/>
      </rPr>
      <t>：</t>
    </r>
  </si>
  <si>
    <r>
      <t>一般工业固体废物出厂环节记录表（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3</t>
    </r>
    <r>
      <rPr>
        <b/>
        <sz val="16"/>
        <rFont val="宋体"/>
        <family val="0"/>
      </rPr>
      <t>月）</t>
    </r>
  </si>
  <si>
    <r>
      <t>记录表编号：</t>
    </r>
    <r>
      <rPr>
        <sz val="10.5"/>
        <rFont val="Calibri"/>
        <family val="2"/>
      </rPr>
      <t>CC20230</t>
    </r>
    <r>
      <rPr>
        <sz val="10.5"/>
        <color indexed="10"/>
        <rFont val="Calibri"/>
        <family val="2"/>
      </rPr>
      <t>3</t>
    </r>
    <r>
      <rPr>
        <sz val="10.5"/>
        <rFont val="Calibri"/>
        <family val="2"/>
      </rPr>
      <t xml:space="preserve">--001                                </t>
    </r>
    <r>
      <rPr>
        <sz val="10.5"/>
        <rFont val="宋体"/>
        <family val="0"/>
      </rPr>
      <t>负责人签字：</t>
    </r>
    <r>
      <rPr>
        <sz val="10.5"/>
        <rFont val="Calibri"/>
        <family val="2"/>
      </rPr>
      <t xml:space="preserve">  </t>
    </r>
    <r>
      <rPr>
        <sz val="10.5"/>
        <rFont val="宋体"/>
        <family val="0"/>
      </rPr>
      <t>刘磊</t>
    </r>
    <r>
      <rPr>
        <sz val="10.5"/>
        <rFont val="Calibri"/>
        <family val="2"/>
      </rPr>
      <t xml:space="preserve">                  </t>
    </r>
    <r>
      <rPr>
        <sz val="10.5"/>
        <rFont val="宋体"/>
        <family val="0"/>
      </rPr>
      <t>填表日期：</t>
    </r>
    <r>
      <rPr>
        <sz val="10.5"/>
        <rFont val="Calibri"/>
        <family val="2"/>
      </rPr>
      <t xml:space="preserve"> 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color indexed="10"/>
        <rFont val="Calibri"/>
        <family val="2"/>
      </rPr>
      <t>4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</si>
  <si>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t>出厂时间</t>
  </si>
  <si>
    <t>出厂数量（吨）</t>
  </si>
  <si>
    <t>出厂环节经办人</t>
  </si>
  <si>
    <t>运输单位</t>
  </si>
  <si>
    <t>运输信息</t>
  </si>
  <si>
    <t>运输方式</t>
  </si>
  <si>
    <t>接收单位</t>
  </si>
  <si>
    <t>流向类型</t>
  </si>
  <si>
    <t>张思鹏</t>
  </si>
  <si>
    <t>山东金鲁新能源科技有限公司</t>
  </si>
  <si>
    <t>公路</t>
  </si>
  <si>
    <t>省内转移</t>
  </si>
  <si>
    <t>临邑旺佳墙体建材厂</t>
  </si>
  <si>
    <r>
      <t>惠民县万康新型建材厂</t>
    </r>
    <r>
      <rPr>
        <sz val="12"/>
        <rFont val="Calibri"/>
        <family val="2"/>
      </rPr>
      <t>/</t>
    </r>
    <r>
      <rPr>
        <sz val="12"/>
        <rFont val="宋体"/>
        <family val="0"/>
      </rPr>
      <t>山东金墉建材有限公司</t>
    </r>
  </si>
  <si>
    <t>合计</t>
  </si>
  <si>
    <r>
      <t>1.</t>
    </r>
    <r>
      <rPr>
        <sz val="10.5"/>
        <rFont val="宋体"/>
        <family val="0"/>
      </rPr>
      <t>记录表编号：可采用“出厂”首字母加年月日再加编号的方式设计，例如“</t>
    </r>
    <r>
      <rPr>
        <sz val="10.5"/>
        <rFont val="Calibri"/>
        <family val="2"/>
      </rPr>
      <t>CC20210731001</t>
    </r>
    <r>
      <rPr>
        <sz val="10.5"/>
        <rFont val="宋体"/>
        <family val="0"/>
      </rPr>
      <t>”，也可根据需要自行设计。</t>
    </r>
  </si>
  <si>
    <r>
      <t>2.</t>
    </r>
    <r>
      <rPr>
        <sz val="10.5"/>
        <rFont val="宋体"/>
        <family val="0"/>
      </rPr>
      <t>出厂时间：原则上应精确至“分”。</t>
    </r>
  </si>
  <si>
    <r>
      <t>3.</t>
    </r>
    <r>
      <rPr>
        <sz val="10.5"/>
        <rFont val="宋体"/>
        <family val="0"/>
      </rPr>
      <t>出厂数量：原则上应以“吨”为单位计量，如以其他单位计量则应说明计量单位，并通过估算换算成以“吨”计量。</t>
    </r>
  </si>
  <si>
    <r>
      <t>4.</t>
    </r>
    <r>
      <rPr>
        <sz val="10.5"/>
        <rFont val="宋体"/>
        <family val="0"/>
      </rPr>
      <t>运输信息：填写运输车辆车牌号码、驾驶员姓名及联系方式。</t>
    </r>
  </si>
  <si>
    <r>
      <t>5.</t>
    </r>
    <r>
      <rPr>
        <sz val="10.5"/>
        <rFont val="宋体"/>
        <family val="0"/>
      </rPr>
      <t>运输方式：选择公路、铁路、水路。</t>
    </r>
  </si>
  <si>
    <r>
      <t>6.</t>
    </r>
    <r>
      <rPr>
        <sz val="10.5"/>
        <rFont val="宋体"/>
        <family val="0"/>
      </rPr>
      <t>流向类型：选择省内转移、跨省转移、越境转移。</t>
    </r>
  </si>
  <si>
    <r>
      <t>一般工业固体废物流向汇总表（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color indexed="10"/>
        <rFont val="Calibri"/>
        <family val="2"/>
      </rPr>
      <t>4</t>
    </r>
    <r>
      <rPr>
        <b/>
        <sz val="16"/>
        <color indexed="10"/>
        <rFont val="宋体"/>
        <family val="0"/>
      </rPr>
      <t>月</t>
    </r>
    <r>
      <rPr>
        <b/>
        <sz val="16"/>
        <rFont val="宋体"/>
        <family val="0"/>
      </rPr>
      <t>）</t>
    </r>
  </si>
  <si>
    <r>
      <t>负责人签字：蔡传帅</t>
    </r>
    <r>
      <rPr>
        <sz val="12"/>
        <rFont val="Calibri"/>
        <family val="2"/>
      </rPr>
      <t xml:space="preserve">        </t>
    </r>
    <r>
      <rPr>
        <sz val="12"/>
        <rFont val="宋体"/>
        <family val="0"/>
      </rPr>
      <t>填表人签字：梅冰</t>
    </r>
    <r>
      <rPr>
        <sz val="12"/>
        <rFont val="Calibri"/>
        <family val="2"/>
      </rPr>
      <t xml:space="preserve">                </t>
    </r>
    <r>
      <rPr>
        <sz val="12"/>
        <rFont val="宋体"/>
        <family val="0"/>
      </rPr>
      <t>填表日期：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color indexed="10"/>
        <rFont val="Calibri"/>
        <family val="2"/>
      </rPr>
      <t>5</t>
    </r>
    <r>
      <rPr>
        <sz val="12"/>
        <color indexed="10"/>
        <rFont val="宋体"/>
        <family val="0"/>
      </rPr>
      <t>月</t>
    </r>
    <r>
      <rPr>
        <sz val="12"/>
        <color indexed="10"/>
        <rFont val="Calibri"/>
        <family val="2"/>
      </rPr>
      <t>1</t>
    </r>
    <r>
      <rPr>
        <sz val="12"/>
        <color indexed="10"/>
        <rFont val="宋体"/>
        <family val="0"/>
      </rPr>
      <t>日</t>
    </r>
  </si>
  <si>
    <t>2023.4月</t>
  </si>
  <si>
    <t>本月贮存量吨</t>
  </si>
  <si>
    <t>上月累计贮存量吨</t>
  </si>
  <si>
    <t>气化煤砂</t>
  </si>
  <si>
    <t>气化煤泥</t>
  </si>
  <si>
    <t>合计（气化炉渣）：</t>
  </si>
  <si>
    <r>
      <t>一般工业固体废物出厂环节记录表（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color indexed="10"/>
        <rFont val="Calibri"/>
        <family val="2"/>
      </rPr>
      <t>4</t>
    </r>
    <r>
      <rPr>
        <b/>
        <sz val="16"/>
        <color indexed="10"/>
        <rFont val="宋体"/>
        <family val="0"/>
      </rPr>
      <t>月</t>
    </r>
    <r>
      <rPr>
        <b/>
        <sz val="16"/>
        <rFont val="宋体"/>
        <family val="0"/>
      </rPr>
      <t>）</t>
    </r>
  </si>
  <si>
    <r>
      <t>记录表编号：</t>
    </r>
    <r>
      <rPr>
        <sz val="10.5"/>
        <rFont val="Calibri"/>
        <family val="2"/>
      </rPr>
      <t>CC2023</t>
    </r>
    <r>
      <rPr>
        <sz val="10.5"/>
        <color indexed="10"/>
        <rFont val="Calibri"/>
        <family val="2"/>
      </rPr>
      <t>04--001</t>
    </r>
    <r>
      <rPr>
        <sz val="10.5"/>
        <rFont val="Calibri"/>
        <family val="2"/>
      </rPr>
      <t xml:space="preserve">                                </t>
    </r>
    <r>
      <rPr>
        <sz val="10.5"/>
        <rFont val="宋体"/>
        <family val="0"/>
      </rPr>
      <t>负责人签字：</t>
    </r>
    <r>
      <rPr>
        <sz val="10.5"/>
        <rFont val="Calibri"/>
        <family val="2"/>
      </rPr>
      <t xml:space="preserve">  </t>
    </r>
    <r>
      <rPr>
        <sz val="10.5"/>
        <rFont val="宋体"/>
        <family val="0"/>
      </rPr>
      <t>蔡传帅</t>
    </r>
    <r>
      <rPr>
        <sz val="10.5"/>
        <rFont val="Calibri"/>
        <family val="2"/>
      </rPr>
      <t xml:space="preserve">                  </t>
    </r>
    <r>
      <rPr>
        <sz val="10.5"/>
        <rFont val="宋体"/>
        <family val="0"/>
      </rPr>
      <t>填表日期：</t>
    </r>
    <r>
      <rPr>
        <sz val="10.5"/>
        <rFont val="Calibri"/>
        <family val="2"/>
      </rPr>
      <t xml:space="preserve"> 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color indexed="10"/>
        <rFont val="Calibri"/>
        <family val="2"/>
      </rPr>
      <t>5</t>
    </r>
    <r>
      <rPr>
        <sz val="12"/>
        <color indexed="10"/>
        <rFont val="宋体"/>
        <family val="0"/>
      </rPr>
      <t>月</t>
    </r>
    <r>
      <rPr>
        <sz val="12"/>
        <color indexed="10"/>
        <rFont val="Calibri"/>
        <family val="2"/>
      </rPr>
      <t>1</t>
    </r>
    <r>
      <rPr>
        <sz val="12"/>
        <color indexed="10"/>
        <rFont val="宋体"/>
        <family val="0"/>
      </rPr>
      <t>日</t>
    </r>
  </si>
  <si>
    <t>山东凯泰新材料科技有限公司</t>
  </si>
  <si>
    <t>惠民县万康新型建材厂</t>
  </si>
  <si>
    <r>
      <t>惠民县万康新型建材厂</t>
    </r>
    <r>
      <rPr>
        <sz val="12"/>
        <color indexed="10"/>
        <rFont val="Calibri"/>
        <family val="2"/>
      </rPr>
      <t>/</t>
    </r>
    <r>
      <rPr>
        <sz val="12"/>
        <color indexed="10"/>
        <rFont val="宋体"/>
        <family val="0"/>
      </rPr>
      <t>山东金墉建材有限公司</t>
    </r>
  </si>
  <si>
    <t>2023.5月</t>
  </si>
  <si>
    <t>山东金墉建材有限公司</t>
  </si>
  <si>
    <t>山东金墉建材有限公司、惠民县万康新型建材厂</t>
  </si>
  <si>
    <t>累计贮存量吨</t>
  </si>
  <si>
    <r>
      <t>一般工业固体废物流向汇总表（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5</t>
    </r>
    <r>
      <rPr>
        <b/>
        <sz val="16"/>
        <rFont val="宋体"/>
        <family val="0"/>
      </rPr>
      <t>月）</t>
    </r>
  </si>
  <si>
    <r>
      <t>负责人签字：蔡传帅</t>
    </r>
    <r>
      <rPr>
        <sz val="12"/>
        <rFont val="Calibri"/>
        <family val="2"/>
      </rPr>
      <t xml:space="preserve">        </t>
    </r>
    <r>
      <rPr>
        <sz val="12"/>
        <rFont val="宋体"/>
        <family val="0"/>
      </rPr>
      <t>填表人签字：梅冰</t>
    </r>
    <r>
      <rPr>
        <sz val="12"/>
        <rFont val="Calibri"/>
        <family val="2"/>
      </rPr>
      <t xml:space="preserve">                </t>
    </r>
    <r>
      <rPr>
        <sz val="12"/>
        <rFont val="宋体"/>
        <family val="0"/>
      </rPr>
      <t>填表日期：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rFont val="Calibri"/>
        <family val="2"/>
      </rPr>
      <t>6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</si>
  <si>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r>
      <t>记录表编号：</t>
    </r>
    <r>
      <rPr>
        <sz val="10.5"/>
        <rFont val="Calibri"/>
        <family val="2"/>
      </rPr>
      <t xml:space="preserve">CC202305--001                                </t>
    </r>
    <r>
      <rPr>
        <sz val="10.5"/>
        <rFont val="宋体"/>
        <family val="0"/>
      </rPr>
      <t>负责人签字：</t>
    </r>
    <r>
      <rPr>
        <sz val="10.5"/>
        <rFont val="Calibri"/>
        <family val="2"/>
      </rPr>
      <t xml:space="preserve">  </t>
    </r>
    <r>
      <rPr>
        <sz val="10.5"/>
        <rFont val="宋体"/>
        <family val="0"/>
      </rPr>
      <t>蔡传帅</t>
    </r>
    <r>
      <rPr>
        <sz val="10.5"/>
        <rFont val="Calibri"/>
        <family val="2"/>
      </rPr>
      <t xml:space="preserve">                  </t>
    </r>
    <r>
      <rPr>
        <sz val="10.5"/>
        <rFont val="宋体"/>
        <family val="0"/>
      </rPr>
      <t>填表日期：</t>
    </r>
    <r>
      <rPr>
        <sz val="10.5"/>
        <rFont val="Calibri"/>
        <family val="2"/>
      </rPr>
      <t xml:space="preserve"> 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rFont val="Calibri"/>
        <family val="2"/>
      </rPr>
      <t>6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</si>
  <si>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r>
      <t>一般工业固体废物出厂环节记录表（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5</t>
    </r>
    <r>
      <rPr>
        <b/>
        <sz val="16"/>
        <rFont val="宋体"/>
        <family val="0"/>
      </rPr>
      <t>月）</t>
    </r>
  </si>
  <si>
    <r>
      <t>惠民县万康新型建材厂</t>
    </r>
    <r>
      <rPr>
        <sz val="12"/>
        <rFont val="Calibri"/>
        <family val="2"/>
      </rPr>
      <t>/</t>
    </r>
    <r>
      <rPr>
        <sz val="12"/>
        <rFont val="宋体"/>
        <family val="0"/>
      </rPr>
      <t>山东金墉建材有限公司</t>
    </r>
  </si>
  <si>
    <t>2023.6月</t>
  </si>
  <si>
    <t>入库</t>
  </si>
  <si>
    <t>出库</t>
  </si>
  <si>
    <t>库存</t>
  </si>
  <si>
    <t>气化炉渣合计</t>
  </si>
  <si>
    <t>山东金鲁新能源科技有限公司</t>
  </si>
  <si>
    <t>临邑旺佳墙体建材厂</t>
  </si>
  <si>
    <r>
      <t>一般工业固体废物流向汇总表（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color indexed="10"/>
        <rFont val="Calibri"/>
        <family val="2"/>
      </rPr>
      <t>1</t>
    </r>
    <r>
      <rPr>
        <b/>
        <sz val="16"/>
        <rFont val="宋体"/>
        <family val="0"/>
      </rPr>
      <t>月）</t>
    </r>
  </si>
  <si>
    <r>
      <t>负责人签字：刘磊</t>
    </r>
    <r>
      <rPr>
        <sz val="12"/>
        <rFont val="Calibri"/>
        <family val="2"/>
      </rPr>
      <t xml:space="preserve">        </t>
    </r>
    <r>
      <rPr>
        <sz val="12"/>
        <rFont val="宋体"/>
        <family val="0"/>
      </rPr>
      <t>填表人签字：梅冰</t>
    </r>
    <r>
      <rPr>
        <sz val="12"/>
        <rFont val="Calibri"/>
        <family val="2"/>
      </rPr>
      <t xml:space="preserve">                </t>
    </r>
    <r>
      <rPr>
        <sz val="12"/>
        <rFont val="宋体"/>
        <family val="0"/>
      </rPr>
      <t>填表日期：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color indexed="10"/>
        <rFont val="Calibri"/>
        <family val="2"/>
      </rPr>
      <t>2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</si>
  <si>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r>
      <t>产生量</t>
    </r>
    <r>
      <rPr>
        <b/>
        <sz val="12"/>
        <rFont val="Calibri"/>
        <family val="2"/>
      </rPr>
      <t xml:space="preserve"> </t>
    </r>
    <r>
      <rPr>
        <b/>
        <sz val="12"/>
        <rFont val="宋体"/>
        <family val="0"/>
      </rPr>
      <t>吨</t>
    </r>
  </si>
  <si>
    <r>
      <t>一般工业固体废物流向汇总表（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color indexed="10"/>
        <rFont val="Calibri"/>
        <family val="2"/>
      </rPr>
      <t>2</t>
    </r>
    <r>
      <rPr>
        <b/>
        <sz val="16"/>
        <rFont val="宋体"/>
        <family val="0"/>
      </rPr>
      <t>月）</t>
    </r>
  </si>
  <si>
    <r>
      <t>负责人签字：刘磊</t>
    </r>
    <r>
      <rPr>
        <sz val="12"/>
        <rFont val="Calibri"/>
        <family val="2"/>
      </rPr>
      <t xml:space="preserve">        </t>
    </r>
    <r>
      <rPr>
        <sz val="12"/>
        <rFont val="宋体"/>
        <family val="0"/>
      </rPr>
      <t>填表人签字：梅冰</t>
    </r>
    <r>
      <rPr>
        <sz val="12"/>
        <rFont val="Calibri"/>
        <family val="2"/>
      </rPr>
      <t xml:space="preserve">                </t>
    </r>
    <r>
      <rPr>
        <sz val="12"/>
        <rFont val="宋体"/>
        <family val="0"/>
      </rPr>
      <t>填表日期：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color indexed="10"/>
        <rFont val="Calibri"/>
        <family val="2"/>
      </rPr>
      <t>3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</si>
  <si>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r>
      <t>一般工业固体废物流向汇总表（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color indexed="10"/>
        <rFont val="Calibri"/>
        <family val="2"/>
      </rPr>
      <t>3</t>
    </r>
    <r>
      <rPr>
        <b/>
        <sz val="16"/>
        <rFont val="宋体"/>
        <family val="0"/>
      </rPr>
      <t>月）</t>
    </r>
  </si>
  <si>
    <r>
      <t>负责人签字：刘磊</t>
    </r>
    <r>
      <rPr>
        <sz val="12"/>
        <rFont val="Calibri"/>
        <family val="2"/>
      </rPr>
      <t xml:space="preserve">        </t>
    </r>
    <r>
      <rPr>
        <sz val="12"/>
        <rFont val="宋体"/>
        <family val="0"/>
      </rPr>
      <t>填表人签字：梅冰</t>
    </r>
    <r>
      <rPr>
        <sz val="12"/>
        <rFont val="Calibri"/>
        <family val="2"/>
      </rPr>
      <t xml:space="preserve">                </t>
    </r>
    <r>
      <rPr>
        <sz val="12"/>
        <rFont val="宋体"/>
        <family val="0"/>
      </rPr>
      <t>填表日期：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color indexed="10"/>
        <rFont val="Calibri"/>
        <family val="2"/>
      </rPr>
      <t>4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</si>
  <si>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r>
      <t>负责人签字：刘磊</t>
    </r>
    <r>
      <rPr>
        <sz val="12"/>
        <rFont val="Calibri"/>
        <family val="2"/>
      </rPr>
      <t xml:space="preserve">        </t>
    </r>
    <r>
      <rPr>
        <sz val="12"/>
        <rFont val="宋体"/>
        <family val="0"/>
      </rPr>
      <t>填表人签字：梅冰</t>
    </r>
    <r>
      <rPr>
        <sz val="12"/>
        <rFont val="Calibri"/>
        <family val="2"/>
      </rPr>
      <t xml:space="preserve">                </t>
    </r>
    <r>
      <rPr>
        <sz val="12"/>
        <rFont val="宋体"/>
        <family val="0"/>
      </rPr>
      <t>填表日期：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color indexed="10"/>
        <rFont val="Calibri"/>
        <family val="2"/>
      </rPr>
      <t>4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</si>
  <si>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r>
      <t>一般工业固体废物流向汇总表（</t>
    </r>
    <r>
      <rPr>
        <b/>
        <sz val="16"/>
        <color indexed="60"/>
        <rFont val="Calibri"/>
        <family val="2"/>
      </rPr>
      <t>2023</t>
    </r>
    <r>
      <rPr>
        <b/>
        <sz val="16"/>
        <color indexed="60"/>
        <rFont val="宋体"/>
        <family val="0"/>
      </rPr>
      <t>年</t>
    </r>
    <r>
      <rPr>
        <b/>
        <sz val="16"/>
        <color indexed="60"/>
        <rFont val="Calibri"/>
        <family val="2"/>
      </rPr>
      <t>1</t>
    </r>
    <r>
      <rPr>
        <b/>
        <sz val="16"/>
        <color indexed="60"/>
        <rFont val="宋体"/>
        <family val="0"/>
      </rPr>
      <t>月</t>
    </r>
    <r>
      <rPr>
        <b/>
        <sz val="16"/>
        <color indexed="60"/>
        <rFont val="Calibri"/>
        <family val="2"/>
      </rPr>
      <t>--3</t>
    </r>
    <r>
      <rPr>
        <b/>
        <sz val="16"/>
        <color indexed="60"/>
        <rFont val="宋体"/>
        <family val="0"/>
      </rPr>
      <t>月）</t>
    </r>
  </si>
  <si>
    <r>
      <t>负责人签字：蔡传帅</t>
    </r>
    <r>
      <rPr>
        <sz val="12"/>
        <rFont val="Calibri"/>
        <family val="2"/>
      </rPr>
      <t xml:space="preserve">        </t>
    </r>
    <r>
      <rPr>
        <sz val="12"/>
        <rFont val="宋体"/>
        <family val="0"/>
      </rPr>
      <t>填表人签字：梅冰</t>
    </r>
    <r>
      <rPr>
        <sz val="12"/>
        <rFont val="Calibri"/>
        <family val="2"/>
      </rPr>
      <t xml:space="preserve">                </t>
    </r>
    <r>
      <rPr>
        <sz val="12"/>
        <rFont val="宋体"/>
        <family val="0"/>
      </rPr>
      <t>填表日期：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rFont val="Calibri"/>
        <family val="2"/>
      </rPr>
      <t>7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</si>
  <si>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r>
      <t>一般工业固体废物流向汇总表（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color indexed="60"/>
        <rFont val="Calibri"/>
        <family val="2"/>
      </rPr>
      <t>6</t>
    </r>
    <r>
      <rPr>
        <b/>
        <sz val="16"/>
        <color indexed="60"/>
        <rFont val="宋体"/>
        <family val="0"/>
      </rPr>
      <t>月</t>
    </r>
    <r>
      <rPr>
        <b/>
        <sz val="16"/>
        <rFont val="宋体"/>
        <family val="0"/>
      </rPr>
      <t>）</t>
    </r>
  </si>
  <si>
    <r>
      <t>一般工业固体废物流向汇总表（</t>
    </r>
    <r>
      <rPr>
        <b/>
        <sz val="16"/>
        <color indexed="60"/>
        <rFont val="Calibri"/>
        <family val="2"/>
      </rPr>
      <t>2023</t>
    </r>
    <r>
      <rPr>
        <b/>
        <sz val="16"/>
        <color indexed="60"/>
        <rFont val="宋体"/>
        <family val="0"/>
      </rPr>
      <t>年</t>
    </r>
    <r>
      <rPr>
        <b/>
        <sz val="16"/>
        <color indexed="60"/>
        <rFont val="Calibri"/>
        <family val="2"/>
      </rPr>
      <t>4</t>
    </r>
    <r>
      <rPr>
        <b/>
        <sz val="16"/>
        <color indexed="60"/>
        <rFont val="宋体"/>
        <family val="0"/>
      </rPr>
      <t>月</t>
    </r>
    <r>
      <rPr>
        <b/>
        <sz val="16"/>
        <color indexed="60"/>
        <rFont val="Calibri"/>
        <family val="2"/>
      </rPr>
      <t>----6</t>
    </r>
    <r>
      <rPr>
        <b/>
        <sz val="16"/>
        <color indexed="60"/>
        <rFont val="宋体"/>
        <family val="0"/>
      </rPr>
      <t>月</t>
    </r>
    <r>
      <rPr>
        <b/>
        <sz val="16"/>
        <rFont val="宋体"/>
        <family val="0"/>
      </rPr>
      <t>）</t>
    </r>
  </si>
  <si>
    <t>备注：贮存量指的是累计贮存量。</t>
  </si>
  <si>
    <t>上季度末贮存量 吨</t>
  </si>
  <si>
    <t>累计贮存量吨 核算一下</t>
  </si>
  <si>
    <t>本季度贮存量吨</t>
  </si>
  <si>
    <t>序号</t>
  </si>
  <si>
    <t>废物名称</t>
  </si>
  <si>
    <t>废物类别</t>
  </si>
  <si>
    <t>产生源</t>
  </si>
  <si>
    <t>产生量</t>
  </si>
  <si>
    <t>内部处置、利用、贮存</t>
  </si>
  <si>
    <t>外单位处置、利用</t>
  </si>
  <si>
    <t>排放量</t>
  </si>
  <si>
    <t>内部处置量</t>
  </si>
  <si>
    <t>内部利用量</t>
  </si>
  <si>
    <r>
      <t>本</t>
    </r>
    <r>
      <rPr>
        <sz val="12"/>
        <color indexed="10"/>
        <rFont val="宋体"/>
        <family val="0"/>
      </rPr>
      <t>季</t>
    </r>
    <r>
      <rPr>
        <sz val="12"/>
        <color indexed="8"/>
        <rFont val="宋体"/>
        <family val="0"/>
      </rPr>
      <t>贮存量</t>
    </r>
  </si>
  <si>
    <t>累计贮存量</t>
  </si>
  <si>
    <t>处置、利用单位名称</t>
  </si>
  <si>
    <t>处置利用数量</t>
  </si>
  <si>
    <t>处置利用时间</t>
  </si>
  <si>
    <t>锅炉</t>
  </si>
  <si>
    <r>
      <t xml:space="preserve">2023年 </t>
    </r>
    <r>
      <rPr>
        <b/>
        <u val="single"/>
        <sz val="16"/>
        <rFont val="宋体"/>
        <family val="0"/>
      </rPr>
      <t>2</t>
    </r>
    <r>
      <rPr>
        <b/>
        <u val="single"/>
        <sz val="16"/>
        <color indexed="8"/>
        <rFont val="宋体"/>
        <family val="0"/>
      </rPr>
      <t>季度</t>
    </r>
    <r>
      <rPr>
        <b/>
        <u val="single"/>
        <sz val="16"/>
        <color indexed="10"/>
        <rFont val="宋体"/>
        <family val="0"/>
      </rPr>
      <t>一般</t>
    </r>
    <r>
      <rPr>
        <b/>
        <u val="single"/>
        <sz val="16"/>
        <color indexed="8"/>
        <rFont val="宋体"/>
        <family val="0"/>
      </rPr>
      <t>固体废物产生、贮存、利用、处置情况（单位：吨）</t>
    </r>
  </si>
  <si>
    <t>山东金鲁新能源科技有限公司 山东凯泰新材料科技有限公司</t>
  </si>
  <si>
    <t>锅炉</t>
  </si>
  <si>
    <t>惠民县万康新型建材厂</t>
  </si>
  <si>
    <t>废物代码</t>
  </si>
  <si>
    <t>造气炉</t>
  </si>
  <si>
    <t>原水</t>
  </si>
  <si>
    <t>污水处理</t>
  </si>
  <si>
    <t>山东金墉建材有限公司、惠民县万康新型建材厂</t>
  </si>
  <si>
    <r>
      <t>2023年 1季度</t>
    </r>
    <r>
      <rPr>
        <b/>
        <u val="single"/>
        <sz val="16"/>
        <color indexed="10"/>
        <rFont val="宋体"/>
        <family val="0"/>
      </rPr>
      <t>一般</t>
    </r>
    <r>
      <rPr>
        <b/>
        <u val="single"/>
        <sz val="16"/>
        <color indexed="8"/>
        <rFont val="宋体"/>
        <family val="0"/>
      </rPr>
      <t>固体废物产生、贮存、利用、处置情况（单位：吨）</t>
    </r>
  </si>
  <si>
    <t>/</t>
  </si>
  <si>
    <t>山东金鲁新能源科技有限公司</t>
  </si>
  <si>
    <t>临邑旺佳墙体建材厂</t>
  </si>
  <si>
    <r>
      <t>惠民县万康新型建材厂</t>
    </r>
    <r>
      <rPr>
        <sz val="12"/>
        <rFont val="Calibri"/>
        <family val="2"/>
      </rPr>
      <t>/</t>
    </r>
    <r>
      <rPr>
        <sz val="12"/>
        <rFont val="宋体"/>
        <family val="0"/>
      </rPr>
      <t>山东金墉建材有限公司</t>
    </r>
  </si>
  <si>
    <t>惠民县万康新型建材厂/山东金墉建材有限公司</t>
  </si>
  <si>
    <t>山东凯泰新材料科技有限公司</t>
  </si>
  <si>
    <r>
      <t>一般工业固体废物流向汇总表（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color indexed="60"/>
        <rFont val="Calibri"/>
        <family val="2"/>
      </rPr>
      <t>7</t>
    </r>
    <r>
      <rPr>
        <b/>
        <sz val="16"/>
        <color indexed="60"/>
        <rFont val="宋体"/>
        <family val="0"/>
      </rPr>
      <t>月</t>
    </r>
    <r>
      <rPr>
        <b/>
        <sz val="16"/>
        <rFont val="宋体"/>
        <family val="0"/>
      </rPr>
      <t>）</t>
    </r>
  </si>
  <si>
    <r>
      <t>负责人签字：蔡传帅</t>
    </r>
    <r>
      <rPr>
        <sz val="12"/>
        <rFont val="Calibri"/>
        <family val="2"/>
      </rPr>
      <t xml:space="preserve">        </t>
    </r>
    <r>
      <rPr>
        <sz val="12"/>
        <rFont val="宋体"/>
        <family val="0"/>
      </rPr>
      <t>填表人签字：梅冰</t>
    </r>
    <r>
      <rPr>
        <sz val="12"/>
        <rFont val="Calibri"/>
        <family val="2"/>
      </rPr>
      <t xml:space="preserve">                </t>
    </r>
    <r>
      <rPr>
        <sz val="12"/>
        <rFont val="宋体"/>
        <family val="0"/>
      </rPr>
      <t>填表日期：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rFont val="Calibri"/>
        <family val="2"/>
      </rPr>
      <t>8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</si>
  <si>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t>2023.7月</t>
  </si>
  <si>
    <t>惠民县万康新型建材厂、山东金墉建材有限公司</t>
  </si>
  <si>
    <t>利用厂家参见车间报来的台账：一般工业固体废物出厂环节记录表</t>
  </si>
  <si>
    <r>
      <t>一般工业固体废物出厂环节记录表（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7</t>
    </r>
    <r>
      <rPr>
        <b/>
        <sz val="16"/>
        <rFont val="宋体"/>
        <family val="0"/>
      </rPr>
      <t>月）</t>
    </r>
  </si>
  <si>
    <r>
      <t>记录表编号：</t>
    </r>
    <r>
      <rPr>
        <sz val="10.5"/>
        <rFont val="Calibri"/>
        <family val="2"/>
      </rPr>
      <t xml:space="preserve">CC202307--001                                </t>
    </r>
    <r>
      <rPr>
        <sz val="10.5"/>
        <rFont val="宋体"/>
        <family val="0"/>
      </rPr>
      <t>负责人签字：</t>
    </r>
    <r>
      <rPr>
        <sz val="10.5"/>
        <rFont val="Calibri"/>
        <family val="2"/>
      </rPr>
      <t xml:space="preserve">  </t>
    </r>
    <r>
      <rPr>
        <sz val="10.5"/>
        <rFont val="宋体"/>
        <family val="0"/>
      </rPr>
      <t>蔡传帅</t>
    </r>
    <r>
      <rPr>
        <sz val="10.5"/>
        <rFont val="Calibri"/>
        <family val="2"/>
      </rPr>
      <t xml:space="preserve">                  </t>
    </r>
    <r>
      <rPr>
        <sz val="10.5"/>
        <rFont val="宋体"/>
        <family val="0"/>
      </rPr>
      <t>填表日期：</t>
    </r>
    <r>
      <rPr>
        <sz val="10.5"/>
        <rFont val="Calibri"/>
        <family val="2"/>
      </rPr>
      <t xml:space="preserve"> 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rFont val="Calibri"/>
        <family val="2"/>
      </rPr>
      <t>8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</si>
  <si>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t>2023.8月</t>
  </si>
  <si>
    <t>惠民县万康新型建材厂、山东金墉建材有限公司、山东凯泰新材料科技有限公司</t>
  </si>
  <si>
    <r>
      <t>一般工业固体废物流向汇总表（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8</t>
    </r>
    <r>
      <rPr>
        <b/>
        <sz val="16"/>
        <rFont val="宋体"/>
        <family val="0"/>
      </rPr>
      <t>月</t>
    </r>
    <r>
      <rPr>
        <b/>
        <sz val="16"/>
        <rFont val="宋体"/>
        <family val="0"/>
      </rPr>
      <t>）</t>
    </r>
  </si>
  <si>
    <r>
      <t>负责人签字：蔡传帅</t>
    </r>
    <r>
      <rPr>
        <sz val="12"/>
        <rFont val="Calibri"/>
        <family val="2"/>
      </rPr>
      <t xml:space="preserve">        </t>
    </r>
    <r>
      <rPr>
        <sz val="12"/>
        <rFont val="宋体"/>
        <family val="0"/>
      </rPr>
      <t>填表人签字：梅冰</t>
    </r>
    <r>
      <rPr>
        <sz val="12"/>
        <rFont val="Calibri"/>
        <family val="2"/>
      </rPr>
      <t xml:space="preserve">                </t>
    </r>
    <r>
      <rPr>
        <sz val="12"/>
        <rFont val="宋体"/>
        <family val="0"/>
      </rPr>
      <t>填表日期：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rFont val="Calibri"/>
        <family val="2"/>
      </rPr>
      <t>9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</si>
  <si>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t>2023.9月</t>
  </si>
  <si>
    <t>山东凯泰新材料科技有限公司、惠民县万康新型建材厂</t>
  </si>
  <si>
    <t>惠民县万康新型建材厂、山东金墉建材有限公司、山东凯泰新材料科技有限公司、邹平兴发氧化钙有限公司、山东永圣建材有限公司</t>
  </si>
  <si>
    <r>
      <t>一般工业固体废物流向汇总表（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9</t>
    </r>
    <r>
      <rPr>
        <b/>
        <sz val="16"/>
        <rFont val="宋体"/>
        <family val="0"/>
      </rPr>
      <t>月）</t>
    </r>
  </si>
  <si>
    <r>
      <t>一般工业固体废物出厂环节记录表（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9</t>
    </r>
    <r>
      <rPr>
        <b/>
        <sz val="16"/>
        <rFont val="宋体"/>
        <family val="0"/>
      </rPr>
      <t>月）</t>
    </r>
  </si>
  <si>
    <r>
      <t>记录表编号：</t>
    </r>
    <r>
      <rPr>
        <sz val="10.5"/>
        <rFont val="Calibri"/>
        <family val="2"/>
      </rPr>
      <t xml:space="preserve">CC202309--001                                </t>
    </r>
    <r>
      <rPr>
        <sz val="10.5"/>
        <rFont val="宋体"/>
        <family val="0"/>
      </rPr>
      <t>负责人签字：</t>
    </r>
    <r>
      <rPr>
        <sz val="10.5"/>
        <rFont val="Calibri"/>
        <family val="2"/>
      </rPr>
      <t xml:space="preserve">  </t>
    </r>
    <r>
      <rPr>
        <sz val="10.5"/>
        <rFont val="宋体"/>
        <family val="0"/>
      </rPr>
      <t>蔡传帅</t>
    </r>
    <r>
      <rPr>
        <sz val="10.5"/>
        <rFont val="Calibri"/>
        <family val="2"/>
      </rPr>
      <t xml:space="preserve">                  </t>
    </r>
    <r>
      <rPr>
        <sz val="10.5"/>
        <rFont val="宋体"/>
        <family val="0"/>
      </rPr>
      <t>填表日期：</t>
    </r>
    <r>
      <rPr>
        <sz val="10.5"/>
        <rFont val="Calibri"/>
        <family val="2"/>
      </rPr>
      <t xml:space="preserve"> 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rFont val="Calibri"/>
        <family val="2"/>
      </rPr>
      <t>10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</si>
  <si>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r>
      <t>负责人签字：蔡传帅</t>
    </r>
    <r>
      <rPr>
        <sz val="12"/>
        <rFont val="Calibri"/>
        <family val="2"/>
      </rPr>
      <t xml:space="preserve">        </t>
    </r>
    <r>
      <rPr>
        <sz val="12"/>
        <rFont val="宋体"/>
        <family val="0"/>
      </rPr>
      <t>填表人签字：梅冰</t>
    </r>
    <r>
      <rPr>
        <sz val="12"/>
        <rFont val="Calibri"/>
        <family val="2"/>
      </rPr>
      <t xml:space="preserve">                </t>
    </r>
    <r>
      <rPr>
        <sz val="12"/>
        <rFont val="宋体"/>
        <family val="0"/>
      </rPr>
      <t>填表日期：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rFont val="Calibri"/>
        <family val="2"/>
      </rPr>
      <t>10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</si>
  <si>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r>
      <t>一般工业固体废物流向汇总表（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7</t>
    </r>
    <r>
      <rPr>
        <b/>
        <sz val="16"/>
        <rFont val="宋体"/>
        <family val="0"/>
      </rPr>
      <t>月</t>
    </r>
    <r>
      <rPr>
        <b/>
        <sz val="16"/>
        <rFont val="Calibri"/>
        <family val="2"/>
      </rPr>
      <t>----9</t>
    </r>
    <r>
      <rPr>
        <b/>
        <sz val="16"/>
        <rFont val="宋体"/>
        <family val="0"/>
      </rPr>
      <t>月）</t>
    </r>
  </si>
  <si>
    <t>2023.10月</t>
  </si>
  <si>
    <r>
      <t>一般工业固体废物流向汇总表（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color indexed="60"/>
        <rFont val="Calibri"/>
        <family val="2"/>
      </rPr>
      <t>10</t>
    </r>
    <r>
      <rPr>
        <b/>
        <sz val="16"/>
        <rFont val="宋体"/>
        <family val="0"/>
      </rPr>
      <t>月）</t>
    </r>
  </si>
  <si>
    <t>2023.10.</t>
  </si>
  <si>
    <t>山东凯泰新材料科技有限公司、邹平兴发氧化钙有限公司、山东永圣建材有限公司</t>
  </si>
  <si>
    <r>
      <t>负责人签字：蔡传帅</t>
    </r>
    <r>
      <rPr>
        <sz val="12"/>
        <rFont val="Calibri"/>
        <family val="2"/>
      </rPr>
      <t xml:space="preserve">        </t>
    </r>
    <r>
      <rPr>
        <sz val="12"/>
        <rFont val="宋体"/>
        <family val="0"/>
      </rPr>
      <t>填表人签字：梅冰</t>
    </r>
    <r>
      <rPr>
        <sz val="12"/>
        <rFont val="Calibri"/>
        <family val="2"/>
      </rPr>
      <t xml:space="preserve">                </t>
    </r>
    <r>
      <rPr>
        <sz val="12"/>
        <rFont val="宋体"/>
        <family val="0"/>
      </rPr>
      <t>填表日期：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rFont val="Calibri"/>
        <family val="2"/>
      </rPr>
      <t>11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</si>
  <si>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r>
      <t>一般工业固体废物出厂环节记录表（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10</t>
    </r>
    <r>
      <rPr>
        <b/>
        <sz val="16"/>
        <rFont val="宋体"/>
        <family val="0"/>
      </rPr>
      <t>月）</t>
    </r>
  </si>
  <si>
    <r>
      <t>记录表编号：</t>
    </r>
    <r>
      <rPr>
        <sz val="10.5"/>
        <rFont val="Calibri"/>
        <family val="2"/>
      </rPr>
      <t xml:space="preserve">CC202310--001                                </t>
    </r>
    <r>
      <rPr>
        <sz val="10.5"/>
        <rFont val="宋体"/>
        <family val="0"/>
      </rPr>
      <t>负责人签字：</t>
    </r>
    <r>
      <rPr>
        <sz val="10.5"/>
        <rFont val="Calibri"/>
        <family val="2"/>
      </rPr>
      <t xml:space="preserve">  </t>
    </r>
    <r>
      <rPr>
        <sz val="10.5"/>
        <rFont val="宋体"/>
        <family val="0"/>
      </rPr>
      <t>蔡传帅</t>
    </r>
    <r>
      <rPr>
        <sz val="10.5"/>
        <rFont val="Calibri"/>
        <family val="2"/>
      </rPr>
      <t xml:space="preserve">                  </t>
    </r>
    <r>
      <rPr>
        <sz val="10.5"/>
        <rFont val="宋体"/>
        <family val="0"/>
      </rPr>
      <t>填表日期：</t>
    </r>
    <r>
      <rPr>
        <sz val="10.5"/>
        <rFont val="Calibri"/>
        <family val="2"/>
      </rPr>
      <t xml:space="preserve"> 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rFont val="Calibri"/>
        <family val="2"/>
      </rPr>
      <t>11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</si>
  <si>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t>2023.11月</t>
  </si>
  <si>
    <t>山东明秀环保科技有限公司、惠民县万康新型建材厂</t>
  </si>
  <si>
    <t>山东英起环保新型建材有限公司</t>
  </si>
  <si>
    <t>邹平兴发氧化钙有限公司、山东永圣建材有限公司、山东英起环保新型建材有限公司、山东凯泰新材料建材有限公司、山东明秀环保科技有限公司</t>
  </si>
  <si>
    <r>
      <t>一般工业固体废物流向汇总表（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11</t>
    </r>
    <r>
      <rPr>
        <b/>
        <sz val="16"/>
        <rFont val="宋体"/>
        <family val="0"/>
      </rPr>
      <t>月）</t>
    </r>
  </si>
  <si>
    <t>2023.11.</t>
  </si>
  <si>
    <r>
      <t>一般工业固体废物出厂环节记录表（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11</t>
    </r>
    <r>
      <rPr>
        <b/>
        <sz val="16"/>
        <rFont val="宋体"/>
        <family val="0"/>
      </rPr>
      <t>月）</t>
    </r>
  </si>
  <si>
    <r>
      <t>记录表编号：</t>
    </r>
    <r>
      <rPr>
        <sz val="10.5"/>
        <rFont val="Calibri"/>
        <family val="2"/>
      </rPr>
      <t xml:space="preserve">CC202311--001                                </t>
    </r>
    <r>
      <rPr>
        <sz val="10.5"/>
        <rFont val="宋体"/>
        <family val="0"/>
      </rPr>
      <t>负责人签字：</t>
    </r>
    <r>
      <rPr>
        <sz val="10.5"/>
        <rFont val="Calibri"/>
        <family val="2"/>
      </rPr>
      <t xml:space="preserve">  </t>
    </r>
    <r>
      <rPr>
        <sz val="10.5"/>
        <rFont val="宋体"/>
        <family val="0"/>
      </rPr>
      <t>蔡传帅</t>
    </r>
    <r>
      <rPr>
        <sz val="10.5"/>
        <rFont val="Calibri"/>
        <family val="2"/>
      </rPr>
      <t xml:space="preserve">                  </t>
    </r>
    <r>
      <rPr>
        <sz val="10.5"/>
        <rFont val="宋体"/>
        <family val="0"/>
      </rPr>
      <t>填表日期：</t>
    </r>
    <r>
      <rPr>
        <sz val="10.5"/>
        <rFont val="Calibri"/>
        <family val="2"/>
      </rPr>
      <t xml:space="preserve"> 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rFont val="Calibri"/>
        <family val="2"/>
      </rPr>
      <t>12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</si>
  <si>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r>
      <t>负责人签字：蔡传帅</t>
    </r>
    <r>
      <rPr>
        <sz val="12"/>
        <rFont val="Calibri"/>
        <family val="2"/>
      </rPr>
      <t xml:space="preserve">        </t>
    </r>
    <r>
      <rPr>
        <sz val="12"/>
        <rFont val="宋体"/>
        <family val="0"/>
      </rPr>
      <t>填表人签字：梅冰</t>
    </r>
    <r>
      <rPr>
        <sz val="12"/>
        <rFont val="Calibri"/>
        <family val="2"/>
      </rPr>
      <t xml:space="preserve">                </t>
    </r>
    <r>
      <rPr>
        <sz val="12"/>
        <rFont val="宋体"/>
        <family val="0"/>
      </rPr>
      <t>填表日期：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rFont val="Calibri"/>
        <family val="2"/>
      </rPr>
      <t>12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</si>
  <si>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t>一般工业固体废物流向汇总表（2023年1月--3月）</t>
  </si>
  <si>
    <t>负责人签字：刘磊        填表人签字：梅冰                填表日期：2023年4月1日</t>
  </si>
  <si>
    <t>产生量 吨</t>
  </si>
  <si>
    <t>一般工业固体废物流向汇总表（2023年4月----6月）</t>
  </si>
  <si>
    <t>负责人签字：蔡传帅        填表人签字：梅冰                填表日期：2023年7月1日</t>
  </si>
  <si>
    <t>本季度贮存量吨</t>
  </si>
  <si>
    <t>一般工业固体废物流向汇总表（2023年7月----9月）</t>
  </si>
  <si>
    <t>负责人签字：蔡传帅        填表人签字：梅冰                填表日期：2023年10月1日</t>
  </si>
  <si>
    <t>一般工业固体废物流向汇总表（2023年10月）</t>
  </si>
  <si>
    <t>负责人签字：蔡传帅        填表人签字：梅冰                填表日期：2023年11月1日</t>
  </si>
  <si>
    <t>一般工业固体废物流向汇总表（2023年11月）</t>
  </si>
  <si>
    <t>负责人签字：蔡传帅        填表人签字：梅冰                填表日期：2023年12月1日</t>
  </si>
  <si>
    <t>2023.12月</t>
  </si>
  <si>
    <t>东平县合力新型建材有限公司</t>
  </si>
  <si>
    <r>
      <rPr>
        <sz val="12"/>
        <color indexed="17"/>
        <rFont val="宋体"/>
        <family val="0"/>
      </rPr>
      <t>邹平兴发氧化钙有限公司、山东永圣建材有限公司</t>
    </r>
    <r>
      <rPr>
        <sz val="12"/>
        <rFont val="宋体"/>
        <family val="0"/>
      </rPr>
      <t>、</t>
    </r>
    <r>
      <rPr>
        <sz val="12"/>
        <color indexed="60"/>
        <rFont val="宋体"/>
        <family val="0"/>
      </rPr>
      <t>山东凯泰新材料建材有限公司</t>
    </r>
  </si>
  <si>
    <r>
      <t>一般工业固体废物流向汇总表（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12</t>
    </r>
    <r>
      <rPr>
        <b/>
        <sz val="16"/>
        <rFont val="宋体"/>
        <family val="0"/>
      </rPr>
      <t>月）</t>
    </r>
  </si>
  <si>
    <r>
      <t>负责人签字：蔡传帅</t>
    </r>
    <r>
      <rPr>
        <sz val="12"/>
        <rFont val="Calibri"/>
        <family val="2"/>
      </rPr>
      <t xml:space="preserve">        </t>
    </r>
    <r>
      <rPr>
        <sz val="12"/>
        <rFont val="宋体"/>
        <family val="0"/>
      </rPr>
      <t>填表人签字：梅冰</t>
    </r>
    <r>
      <rPr>
        <sz val="12"/>
        <rFont val="Calibri"/>
        <family val="2"/>
      </rPr>
      <t xml:space="preserve">                </t>
    </r>
    <r>
      <rPr>
        <sz val="12"/>
        <rFont val="宋体"/>
        <family val="0"/>
      </rPr>
      <t>填表日期：</t>
    </r>
    <r>
      <rPr>
        <sz val="12"/>
        <rFont val="Calibri"/>
        <family val="2"/>
      </rPr>
      <t>2024</t>
    </r>
    <r>
      <rPr>
        <sz val="12"/>
        <rFont val="宋体"/>
        <family val="0"/>
      </rPr>
      <t>年</t>
    </r>
    <r>
      <rPr>
        <sz val="12"/>
        <rFont val="Calibri"/>
        <family val="2"/>
      </rPr>
      <t>1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</si>
  <si>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r>
      <t>记录表编号：</t>
    </r>
    <r>
      <rPr>
        <sz val="10.5"/>
        <rFont val="Calibri"/>
        <family val="2"/>
      </rPr>
      <t xml:space="preserve">CC202312--001                                </t>
    </r>
    <r>
      <rPr>
        <sz val="10.5"/>
        <rFont val="宋体"/>
        <family val="0"/>
      </rPr>
      <t>负责人签字：</t>
    </r>
    <r>
      <rPr>
        <sz val="10.5"/>
        <rFont val="Calibri"/>
        <family val="2"/>
      </rPr>
      <t xml:space="preserve">  </t>
    </r>
    <r>
      <rPr>
        <sz val="10.5"/>
        <rFont val="宋体"/>
        <family val="0"/>
      </rPr>
      <t>蔡传帅</t>
    </r>
    <r>
      <rPr>
        <sz val="10.5"/>
        <rFont val="Calibri"/>
        <family val="2"/>
      </rPr>
      <t xml:space="preserve">                  </t>
    </r>
    <r>
      <rPr>
        <sz val="10.5"/>
        <rFont val="宋体"/>
        <family val="0"/>
      </rPr>
      <t>填表日期：</t>
    </r>
    <r>
      <rPr>
        <sz val="10.5"/>
        <rFont val="Calibri"/>
        <family val="2"/>
      </rPr>
      <t xml:space="preserve"> </t>
    </r>
    <r>
      <rPr>
        <sz val="12"/>
        <rFont val="Calibri"/>
        <family val="2"/>
      </rPr>
      <t>2024</t>
    </r>
    <r>
      <rPr>
        <sz val="12"/>
        <rFont val="宋体"/>
        <family val="0"/>
      </rPr>
      <t>年</t>
    </r>
    <r>
      <rPr>
        <sz val="12"/>
        <rFont val="Calibri"/>
        <family val="2"/>
      </rPr>
      <t>1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</si>
  <si>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r>
      <t>一般工业固体废物出厂环节记录表（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12</t>
    </r>
    <r>
      <rPr>
        <b/>
        <sz val="16"/>
        <rFont val="宋体"/>
        <family val="0"/>
      </rPr>
      <t>月）</t>
    </r>
  </si>
  <si>
    <t>2023.12.</t>
  </si>
  <si>
    <t>废物代码</t>
  </si>
  <si>
    <r>
      <t>本</t>
    </r>
    <r>
      <rPr>
        <sz val="12"/>
        <color indexed="10"/>
        <rFont val="宋体"/>
        <family val="0"/>
      </rPr>
      <t>季</t>
    </r>
    <r>
      <rPr>
        <sz val="12"/>
        <color indexed="8"/>
        <rFont val="宋体"/>
        <family val="0"/>
      </rPr>
      <t>贮存量</t>
    </r>
  </si>
  <si>
    <t>污水处理</t>
  </si>
  <si>
    <t>原水净化装置</t>
  </si>
  <si>
    <t>气化炉</t>
  </si>
  <si>
    <r>
      <t xml:space="preserve">2023年 </t>
    </r>
    <r>
      <rPr>
        <b/>
        <u val="single"/>
        <sz val="16"/>
        <color indexed="60"/>
        <rFont val="宋体"/>
        <family val="0"/>
      </rPr>
      <t>4</t>
    </r>
    <r>
      <rPr>
        <b/>
        <u val="single"/>
        <sz val="16"/>
        <color indexed="8"/>
        <rFont val="宋体"/>
        <family val="0"/>
      </rPr>
      <t>季度</t>
    </r>
    <r>
      <rPr>
        <b/>
        <u val="single"/>
        <sz val="16"/>
        <color indexed="10"/>
        <rFont val="宋体"/>
        <family val="0"/>
      </rPr>
      <t>一般</t>
    </r>
    <r>
      <rPr>
        <b/>
        <u val="single"/>
        <sz val="16"/>
        <color indexed="8"/>
        <rFont val="宋体"/>
        <family val="0"/>
      </rPr>
      <t>固体废物产生、贮存、利用、处置情况（单位：吨）</t>
    </r>
  </si>
  <si>
    <r>
      <t>一般工业固体废物流向汇总表（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color indexed="60"/>
        <rFont val="Calibri"/>
        <family val="2"/>
      </rPr>
      <t>10--12</t>
    </r>
    <r>
      <rPr>
        <b/>
        <sz val="16"/>
        <rFont val="宋体"/>
        <family val="0"/>
      </rPr>
      <t>月）</t>
    </r>
  </si>
  <si>
    <t>本季度为负数</t>
  </si>
  <si>
    <t xml:space="preserve"> 2023.4季度上报报表用：</t>
  </si>
  <si>
    <t>本季度贮存量为负数</t>
  </si>
  <si>
    <t>山东明秀环保科技有限公司、惠民县万康新型建材厂</t>
  </si>
  <si>
    <t>惠民县万康新型建材厂</t>
  </si>
  <si>
    <t>邹平兴发氧化钙有限公司、山东永圣建材有限公司、山东明秀环保科技有限公司</t>
  </si>
  <si>
    <t>备注：上述该4季度报表打印后，发现效果较差（字体太小，表格太小），则又将该表格复制至原word版季报上报表文档中（并表格相应调整后）打印之。   2024.1.2</t>
  </si>
  <si>
    <t>一般工业固体废物流向汇总表（2023年10--12月）</t>
  </si>
  <si>
    <t>负责人签字：蔡传帅        填表人签字：梅冰                填表日期：2024年1月1日</t>
  </si>
  <si>
    <t>一般工业固体废物流向汇总表（2023年1--12月）</t>
  </si>
  <si>
    <t>年度末贮存量吨</t>
  </si>
  <si>
    <t>本年度贮存量 吨</t>
  </si>
  <si>
    <t>上年度末贮存量 吨</t>
  </si>
  <si>
    <r>
      <t>核算一下 年度末贮存量</t>
    </r>
    <r>
      <rPr>
        <sz val="12"/>
        <rFont val="宋体"/>
        <family val="0"/>
      </rPr>
      <t xml:space="preserve"> 吨</t>
    </r>
  </si>
  <si>
    <t>本年度内部处置、利用、贮存</t>
  </si>
  <si>
    <t>本年度外单位处置、利用总量</t>
  </si>
  <si>
    <t>处置利用次数</t>
  </si>
  <si>
    <r>
      <t xml:space="preserve">一般固体废物产生、贮存、利用、处置情况 </t>
    </r>
    <r>
      <rPr>
        <b/>
        <u val="single"/>
        <sz val="16"/>
        <rFont val="宋体"/>
        <family val="0"/>
      </rPr>
      <t>2023</t>
    </r>
    <r>
      <rPr>
        <b/>
        <u val="single"/>
        <sz val="16"/>
        <color indexed="8"/>
        <rFont val="宋体"/>
        <family val="0"/>
      </rPr>
      <t xml:space="preserve"> 年度报表（单位：吨）</t>
    </r>
  </si>
  <si>
    <t>原水净化</t>
  </si>
  <si>
    <t>气化炉</t>
  </si>
  <si>
    <t>年度    产生量 吨</t>
  </si>
  <si>
    <t>内部处置量  吨</t>
  </si>
  <si>
    <t>内部利用量 吨</t>
  </si>
  <si>
    <t>内部贮存量 吨</t>
  </si>
  <si>
    <t>处置利用数量 吨</t>
  </si>
  <si>
    <t>排放量 吨</t>
  </si>
  <si>
    <t>污水处理</t>
  </si>
  <si>
    <t>注：上表格式已调好，将其复制至年报的word表中即可。    2023.1.3</t>
  </si>
  <si>
    <t>2024.1月</t>
  </si>
  <si>
    <r>
      <t>一般工业固体废物流向汇总表（</t>
    </r>
    <r>
      <rPr>
        <b/>
        <sz val="16"/>
        <rFont val="Calibri"/>
        <family val="2"/>
      </rPr>
      <t>2024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1</t>
    </r>
    <r>
      <rPr>
        <b/>
        <sz val="16"/>
        <rFont val="宋体"/>
        <family val="0"/>
      </rPr>
      <t>月）</t>
    </r>
  </si>
  <si>
    <r>
      <t>负责人签字：蔡传帅</t>
    </r>
    <r>
      <rPr>
        <sz val="12"/>
        <rFont val="Calibri"/>
        <family val="2"/>
      </rPr>
      <t xml:space="preserve">        </t>
    </r>
    <r>
      <rPr>
        <sz val="12"/>
        <rFont val="宋体"/>
        <family val="0"/>
      </rPr>
      <t>填表人签字：梅冰</t>
    </r>
    <r>
      <rPr>
        <sz val="12"/>
        <rFont val="Calibri"/>
        <family val="2"/>
      </rPr>
      <t xml:space="preserve">                </t>
    </r>
    <r>
      <rPr>
        <sz val="12"/>
        <rFont val="宋体"/>
        <family val="0"/>
      </rPr>
      <t>填表日期：</t>
    </r>
    <r>
      <rPr>
        <sz val="12"/>
        <rFont val="Calibri"/>
        <family val="2"/>
      </rPr>
      <t>2024</t>
    </r>
    <r>
      <rPr>
        <sz val="12"/>
        <rFont val="宋体"/>
        <family val="0"/>
      </rPr>
      <t>年</t>
    </r>
    <r>
      <rPr>
        <sz val="12"/>
        <rFont val="Calibri"/>
        <family val="2"/>
      </rPr>
      <t>2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</si>
  <si>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r>
      <t>一般工业固体废物出厂环节记录表（</t>
    </r>
    <r>
      <rPr>
        <b/>
        <sz val="16"/>
        <rFont val="Calibri"/>
        <family val="2"/>
      </rPr>
      <t>2024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1</t>
    </r>
    <r>
      <rPr>
        <b/>
        <sz val="16"/>
        <rFont val="宋体"/>
        <family val="0"/>
      </rPr>
      <t>月）</t>
    </r>
  </si>
  <si>
    <r>
      <t>记录表编号：</t>
    </r>
    <r>
      <rPr>
        <sz val="10.5"/>
        <rFont val="Calibri"/>
        <family val="2"/>
      </rPr>
      <t xml:space="preserve">CC202401--001                                </t>
    </r>
    <r>
      <rPr>
        <sz val="10.5"/>
        <rFont val="宋体"/>
        <family val="0"/>
      </rPr>
      <t>负责人签字：</t>
    </r>
    <r>
      <rPr>
        <sz val="10.5"/>
        <rFont val="Calibri"/>
        <family val="2"/>
      </rPr>
      <t xml:space="preserve">  </t>
    </r>
    <r>
      <rPr>
        <sz val="10.5"/>
        <rFont val="宋体"/>
        <family val="0"/>
      </rPr>
      <t>蔡传帅</t>
    </r>
    <r>
      <rPr>
        <sz val="10.5"/>
        <rFont val="Calibri"/>
        <family val="2"/>
      </rPr>
      <t xml:space="preserve">                  </t>
    </r>
    <r>
      <rPr>
        <sz val="10.5"/>
        <rFont val="宋体"/>
        <family val="0"/>
      </rPr>
      <t>填表日期：</t>
    </r>
    <r>
      <rPr>
        <sz val="10.5"/>
        <rFont val="Calibri"/>
        <family val="2"/>
      </rPr>
      <t xml:space="preserve"> </t>
    </r>
    <r>
      <rPr>
        <sz val="12"/>
        <rFont val="Calibri"/>
        <family val="2"/>
      </rPr>
      <t>2024</t>
    </r>
    <r>
      <rPr>
        <sz val="12"/>
        <rFont val="宋体"/>
        <family val="0"/>
      </rPr>
      <t>年</t>
    </r>
    <r>
      <rPr>
        <sz val="12"/>
        <rFont val="Calibri"/>
        <family val="2"/>
      </rPr>
      <t>2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</si>
  <si>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t>山东明秀环保科技有限公司、惠民县万康新型建材厂</t>
  </si>
  <si>
    <r>
      <rPr>
        <strike/>
        <sz val="10.5"/>
        <color indexed="8"/>
        <rFont val="宋体"/>
        <family val="0"/>
      </rPr>
      <t>东平县合力新型建材有限公司</t>
    </r>
    <r>
      <rPr>
        <sz val="10.5"/>
        <color indexed="8"/>
        <rFont val="宋体"/>
        <family val="0"/>
      </rPr>
      <t>、惠民县万康新型建材厂</t>
    </r>
  </si>
  <si>
    <t>惠民县万康新型建材厂</t>
  </si>
  <si>
    <r>
      <rPr>
        <strike/>
        <sz val="12"/>
        <color indexed="17"/>
        <rFont val="宋体"/>
        <family val="0"/>
      </rPr>
      <t>惠民县姜楼镇棘林王砖厂</t>
    </r>
    <r>
      <rPr>
        <sz val="12"/>
        <color indexed="17"/>
        <rFont val="宋体"/>
        <family val="0"/>
      </rPr>
      <t>、山东永圣建材有限公司、</t>
    </r>
    <r>
      <rPr>
        <strike/>
        <sz val="12"/>
        <color indexed="17"/>
        <rFont val="宋体"/>
        <family val="0"/>
      </rPr>
      <t>济南市宏烨新型墙体材料厂</t>
    </r>
    <r>
      <rPr>
        <sz val="12"/>
        <color indexed="17"/>
        <rFont val="宋体"/>
        <family val="0"/>
      </rPr>
      <t>、山东英起环保新型建材有限公司、惠民县万康新型建材厂</t>
    </r>
  </si>
  <si>
    <t>山东永圣建材有限公司、山东英起环保新型建材有限公司、惠民县万康新型建材厂</t>
  </si>
  <si>
    <t>2024.2月</t>
  </si>
  <si>
    <r>
      <rPr>
        <strike/>
        <sz val="12"/>
        <color indexed="17"/>
        <rFont val="宋体"/>
        <family val="0"/>
      </rPr>
      <t>惠民县姜楼镇棘林王砖厂</t>
    </r>
    <r>
      <rPr>
        <sz val="12"/>
        <color indexed="17"/>
        <rFont val="宋体"/>
        <family val="0"/>
      </rPr>
      <t>、山东永圣建材有限公司、</t>
    </r>
    <r>
      <rPr>
        <sz val="12"/>
        <color indexed="17"/>
        <rFont val="宋体"/>
        <family val="0"/>
      </rPr>
      <t>山东英起环保新型建材有限公司、惠民县万康新型建材厂</t>
    </r>
  </si>
  <si>
    <r>
      <t>一般工业固体废物流向汇总表（</t>
    </r>
    <r>
      <rPr>
        <b/>
        <sz val="16"/>
        <rFont val="Calibri"/>
        <family val="2"/>
      </rPr>
      <t>2024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2</t>
    </r>
    <r>
      <rPr>
        <b/>
        <sz val="16"/>
        <rFont val="宋体"/>
        <family val="0"/>
      </rPr>
      <t>月）</t>
    </r>
  </si>
  <si>
    <r>
      <t>负责人签字：蔡传帅</t>
    </r>
    <r>
      <rPr>
        <sz val="12"/>
        <rFont val="Calibri"/>
        <family val="2"/>
      </rPr>
      <t xml:space="preserve">        </t>
    </r>
    <r>
      <rPr>
        <sz val="12"/>
        <rFont val="宋体"/>
        <family val="0"/>
      </rPr>
      <t>填表人签字：梅冰</t>
    </r>
    <r>
      <rPr>
        <sz val="12"/>
        <rFont val="Calibri"/>
        <family val="2"/>
      </rPr>
      <t xml:space="preserve">                </t>
    </r>
    <r>
      <rPr>
        <sz val="12"/>
        <rFont val="宋体"/>
        <family val="0"/>
      </rPr>
      <t>填表日期：</t>
    </r>
    <r>
      <rPr>
        <sz val="12"/>
        <rFont val="Calibri"/>
        <family val="2"/>
      </rPr>
      <t>2024</t>
    </r>
    <r>
      <rPr>
        <sz val="12"/>
        <rFont val="宋体"/>
        <family val="0"/>
      </rPr>
      <t>年</t>
    </r>
    <r>
      <rPr>
        <sz val="12"/>
        <rFont val="Calibri"/>
        <family val="2"/>
      </rPr>
      <t>3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</si>
  <si>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r>
      <t>一般工业固体废物出厂环节记录表（</t>
    </r>
    <r>
      <rPr>
        <b/>
        <sz val="16"/>
        <rFont val="Calibri"/>
        <family val="2"/>
      </rPr>
      <t>2024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2</t>
    </r>
    <r>
      <rPr>
        <b/>
        <sz val="16"/>
        <rFont val="宋体"/>
        <family val="0"/>
      </rPr>
      <t>月）</t>
    </r>
  </si>
  <si>
    <r>
      <t>记录表编号：</t>
    </r>
    <r>
      <rPr>
        <sz val="10.5"/>
        <rFont val="Calibri"/>
        <family val="2"/>
      </rPr>
      <t xml:space="preserve">CC202402--001                                </t>
    </r>
    <r>
      <rPr>
        <sz val="10.5"/>
        <rFont val="宋体"/>
        <family val="0"/>
      </rPr>
      <t>负责人签字：</t>
    </r>
    <r>
      <rPr>
        <sz val="10.5"/>
        <rFont val="Calibri"/>
        <family val="2"/>
      </rPr>
      <t xml:space="preserve">  </t>
    </r>
    <r>
      <rPr>
        <sz val="10.5"/>
        <rFont val="宋体"/>
        <family val="0"/>
      </rPr>
      <t>蔡传帅</t>
    </r>
    <r>
      <rPr>
        <sz val="10.5"/>
        <rFont val="Calibri"/>
        <family val="2"/>
      </rPr>
      <t xml:space="preserve">                  </t>
    </r>
    <r>
      <rPr>
        <sz val="10.5"/>
        <rFont val="宋体"/>
        <family val="0"/>
      </rPr>
      <t>填表日期：</t>
    </r>
    <r>
      <rPr>
        <sz val="10.5"/>
        <rFont val="Calibri"/>
        <family val="2"/>
      </rPr>
      <t xml:space="preserve"> </t>
    </r>
    <r>
      <rPr>
        <sz val="12"/>
        <rFont val="Calibri"/>
        <family val="2"/>
      </rPr>
      <t>2024</t>
    </r>
    <r>
      <rPr>
        <sz val="12"/>
        <rFont val="宋体"/>
        <family val="0"/>
      </rPr>
      <t>年</t>
    </r>
    <r>
      <rPr>
        <sz val="12"/>
        <rFont val="Calibri"/>
        <family val="2"/>
      </rPr>
      <t>3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</si>
</sst>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7">
    <font>
      <sz val="12"/>
      <name val="宋体"/>
      <family val="0"/>
    </font>
    <font>
      <sz val="9"/>
      <name val="宋体"/>
      <family val="0"/>
    </font>
    <font>
      <b/>
      <sz val="26"/>
      <name val="宋体"/>
      <family val="0"/>
    </font>
    <font>
      <b/>
      <u val="single"/>
      <sz val="18"/>
      <name val="宋体"/>
      <family val="0"/>
    </font>
    <font>
      <b/>
      <u val="single"/>
      <sz val="18"/>
      <name val="Times New Roman"/>
      <family val="1"/>
    </font>
    <font>
      <b/>
      <sz val="18"/>
      <name val="宋体"/>
      <family val="0"/>
    </font>
    <font>
      <b/>
      <u val="single"/>
      <sz val="18"/>
      <color indexed="10"/>
      <name val="Times New Roman"/>
      <family val="1"/>
    </font>
    <font>
      <sz val="10.5"/>
      <name val="宋体"/>
      <family val="0"/>
    </font>
    <font>
      <b/>
      <sz val="10.5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u val="single"/>
      <sz val="16"/>
      <color indexed="10"/>
      <name val="宋体"/>
      <family val="0"/>
    </font>
    <font>
      <sz val="10.5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宋体"/>
      <family val="0"/>
    </font>
    <font>
      <b/>
      <sz val="12"/>
      <name val="Calibri"/>
      <family val="2"/>
    </font>
    <font>
      <sz val="10"/>
      <name val="宋体"/>
      <family val="0"/>
    </font>
    <font>
      <sz val="11"/>
      <name val="宋体"/>
      <family val="0"/>
    </font>
    <font>
      <sz val="10.5"/>
      <color indexed="10"/>
      <name val="Calibri"/>
      <family val="2"/>
    </font>
    <font>
      <b/>
      <sz val="16"/>
      <color indexed="10"/>
      <name val="宋体"/>
      <family val="0"/>
    </font>
    <font>
      <sz val="12"/>
      <color indexed="10"/>
      <name val="宋体"/>
      <family val="0"/>
    </font>
    <font>
      <b/>
      <sz val="16"/>
      <color indexed="60"/>
      <name val="宋体"/>
      <family val="0"/>
    </font>
    <font>
      <b/>
      <sz val="16"/>
      <color indexed="60"/>
      <name val="Calibri"/>
      <family val="2"/>
    </font>
    <font>
      <b/>
      <sz val="11"/>
      <name val="宋体"/>
      <family val="0"/>
    </font>
    <font>
      <b/>
      <u val="single"/>
      <sz val="16"/>
      <color indexed="8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sz val="12"/>
      <color indexed="60"/>
      <name val="宋体"/>
      <family val="0"/>
    </font>
    <font>
      <sz val="12"/>
      <color indexed="17"/>
      <name val="宋体"/>
      <family val="0"/>
    </font>
    <font>
      <sz val="8"/>
      <name val="宋体"/>
      <family val="0"/>
    </font>
    <font>
      <b/>
      <u val="single"/>
      <sz val="16"/>
      <color indexed="60"/>
      <name val="宋体"/>
      <family val="0"/>
    </font>
    <font>
      <sz val="10.5"/>
      <color indexed="8"/>
      <name val="宋体"/>
      <family val="0"/>
    </font>
    <font>
      <strike/>
      <sz val="10.5"/>
      <color indexed="8"/>
      <name val="宋体"/>
      <family val="0"/>
    </font>
    <font>
      <strike/>
      <sz val="12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26"/>
      <color indexed="10"/>
      <name val="宋体"/>
      <family val="0"/>
    </font>
    <font>
      <sz val="12"/>
      <color indexed="60"/>
      <name val="Calibri"/>
      <family val="2"/>
    </font>
    <font>
      <sz val="11"/>
      <color indexed="60"/>
      <name val="Times New Roman"/>
      <family val="1"/>
    </font>
    <font>
      <sz val="10.5"/>
      <color indexed="60"/>
      <name val="Times New Roman"/>
      <family val="1"/>
    </font>
    <font>
      <sz val="8"/>
      <color indexed="60"/>
      <name val="宋体"/>
      <family val="0"/>
    </font>
    <font>
      <sz val="8"/>
      <color indexed="6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26"/>
      <color rgb="FFFF0000"/>
      <name val="宋体"/>
      <family val="0"/>
    </font>
    <font>
      <sz val="12"/>
      <color rgb="FFFF0000"/>
      <name val="宋体"/>
      <family val="0"/>
    </font>
    <font>
      <sz val="12"/>
      <color rgb="FFFF0000"/>
      <name val="Calibri"/>
      <family val="2"/>
    </font>
    <font>
      <sz val="12"/>
      <color rgb="FFC00000"/>
      <name val="宋体"/>
      <family val="0"/>
    </font>
    <font>
      <sz val="12"/>
      <color rgb="FFC00000"/>
      <name val="Calibri"/>
      <family val="2"/>
    </font>
    <font>
      <sz val="10.5"/>
      <color rgb="FF000000"/>
      <name val="宋体"/>
      <family val="0"/>
    </font>
    <font>
      <sz val="12"/>
      <color rgb="FF000000"/>
      <name val="宋体"/>
      <family val="0"/>
    </font>
    <font>
      <sz val="11"/>
      <color rgb="FFC00000"/>
      <name val="Times New Roman"/>
      <family val="1"/>
    </font>
    <font>
      <sz val="10.5"/>
      <color rgb="FFC00000"/>
      <name val="Times New Roman"/>
      <family val="1"/>
    </font>
    <font>
      <sz val="11"/>
      <color rgb="FFC00000"/>
      <name val="宋体"/>
      <family val="0"/>
    </font>
    <font>
      <sz val="12"/>
      <color theme="9" tint="-0.4999699890613556"/>
      <name val="Calibri"/>
      <family val="2"/>
    </font>
    <font>
      <sz val="11"/>
      <color theme="9" tint="-0.4999699890613556"/>
      <name val="宋体"/>
      <family val="0"/>
    </font>
    <font>
      <sz val="8"/>
      <color rgb="FFC00000"/>
      <name val="宋体"/>
      <family val="0"/>
    </font>
    <font>
      <b/>
      <u val="single"/>
      <sz val="16"/>
      <color rgb="FF000000"/>
      <name val="宋体"/>
      <family val="0"/>
    </font>
    <font>
      <b/>
      <sz val="16"/>
      <color rgb="FFC00000"/>
      <name val="宋体"/>
      <family val="0"/>
    </font>
    <font>
      <sz val="8"/>
      <color rgb="FFC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22" borderId="5" applyNumberFormat="0" applyAlignment="0" applyProtection="0"/>
    <xf numFmtId="0" fontId="73" fillId="23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22" borderId="8" applyNumberFormat="0" applyAlignment="0" applyProtection="0"/>
    <xf numFmtId="0" fontId="79" fillId="31" borderId="5" applyNumberFormat="0" applyAlignment="0" applyProtection="0"/>
    <xf numFmtId="0" fontId="8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4">
    <xf numFmtId="0" fontId="0" fillId="0" borderId="0" xfId="0" applyAlignment="1">
      <alignment/>
    </xf>
    <xf numFmtId="0" fontId="8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82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20" fillId="0" borderId="14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0" fillId="9" borderId="14" xfId="0" applyFont="1" applyFill="1" applyBorder="1" applyAlignment="1">
      <alignment/>
    </xf>
    <xf numFmtId="0" fontId="0" fillId="9" borderId="1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7" fillId="0" borderId="14" xfId="0" applyFont="1" applyBorder="1" applyAlignment="1">
      <alignment horizontal="center" wrapText="1"/>
    </xf>
    <xf numFmtId="0" fontId="17" fillId="7" borderId="14" xfId="0" applyFont="1" applyFill="1" applyBorder="1" applyAlignment="1">
      <alignment horizontal="center" wrapText="1"/>
    </xf>
    <xf numFmtId="0" fontId="0" fillId="7" borderId="14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82" fillId="0" borderId="14" xfId="0" applyFont="1" applyBorder="1" applyAlignment="1">
      <alignment/>
    </xf>
    <xf numFmtId="0" fontId="82" fillId="0" borderId="14" xfId="0" applyFont="1" applyBorder="1" applyAlignment="1">
      <alignment wrapText="1"/>
    </xf>
    <xf numFmtId="0" fontId="82" fillId="7" borderId="14" xfId="0" applyFont="1" applyFill="1" applyBorder="1" applyAlignment="1">
      <alignment wrapText="1"/>
    </xf>
    <xf numFmtId="0" fontId="82" fillId="34" borderId="14" xfId="0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3" fillId="5" borderId="1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83" fillId="2" borderId="13" xfId="0" applyFont="1" applyFill="1" applyBorder="1" applyAlignment="1">
      <alignment horizontal="center" vertical="center" wrapText="1"/>
    </xf>
    <xf numFmtId="0" fontId="82" fillId="2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0" fillId="36" borderId="14" xfId="0" applyFill="1" applyBorder="1" applyAlignment="1">
      <alignment/>
    </xf>
    <xf numFmtId="0" fontId="0" fillId="36" borderId="14" xfId="0" applyFill="1" applyBorder="1" applyAlignment="1">
      <alignment wrapText="1"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0" fontId="17" fillId="7" borderId="14" xfId="0" applyFont="1" applyFill="1" applyBorder="1" applyAlignment="1">
      <alignment horizontal="center" wrapText="1"/>
    </xf>
    <xf numFmtId="0" fontId="15" fillId="34" borderId="1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4" fillId="6" borderId="0" xfId="0" applyFont="1" applyFill="1" applyAlignment="1">
      <alignment/>
    </xf>
    <xf numFmtId="0" fontId="0" fillId="0" borderId="14" xfId="0" applyFont="1" applyBorder="1" applyAlignment="1">
      <alignment/>
    </xf>
    <xf numFmtId="0" fontId="84" fillId="36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9" borderId="15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7" borderId="14" xfId="0" applyFont="1" applyFill="1" applyBorder="1" applyAlignment="1">
      <alignment wrapText="1"/>
    </xf>
    <xf numFmtId="0" fontId="0" fillId="34" borderId="14" xfId="0" applyFont="1" applyFill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85" fillId="0" borderId="13" xfId="0" applyFont="1" applyBorder="1" applyAlignment="1">
      <alignment horizontal="center" wrapText="1"/>
    </xf>
    <xf numFmtId="0" fontId="84" fillId="34" borderId="14" xfId="0" applyFont="1" applyFill="1" applyBorder="1" applyAlignment="1">
      <alignment wrapText="1"/>
    </xf>
    <xf numFmtId="0" fontId="84" fillId="7" borderId="16" xfId="0" applyFont="1" applyFill="1" applyBorder="1" applyAlignment="1">
      <alignment wrapText="1"/>
    </xf>
    <xf numFmtId="0" fontId="84" fillId="7" borderId="14" xfId="0" applyFont="1" applyFill="1" applyBorder="1" applyAlignment="1">
      <alignment wrapText="1"/>
    </xf>
    <xf numFmtId="0" fontId="0" fillId="2" borderId="13" xfId="0" applyFont="1" applyFill="1" applyBorder="1" applyAlignment="1">
      <alignment horizontal="center" vertical="center" wrapText="1"/>
    </xf>
    <xf numFmtId="0" fontId="85" fillId="34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26" fillId="12" borderId="14" xfId="0" applyFont="1" applyFill="1" applyBorder="1" applyAlignment="1">
      <alignment horizontal="center" vertical="center" wrapText="1"/>
    </xf>
    <xf numFmtId="0" fontId="17" fillId="12" borderId="14" xfId="0" applyFont="1" applyFill="1" applyBorder="1" applyAlignment="1">
      <alignment horizontal="center" vertical="center" wrapText="1"/>
    </xf>
    <xf numFmtId="0" fontId="85" fillId="12" borderId="14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5" fillId="7" borderId="17" xfId="0" applyFont="1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/>
    </xf>
    <xf numFmtId="0" fontId="86" fillId="0" borderId="14" xfId="0" applyFont="1" applyBorder="1" applyAlignment="1">
      <alignment horizontal="left" vertical="center" wrapText="1"/>
    </xf>
    <xf numFmtId="0" fontId="86" fillId="0" borderId="18" xfId="0" applyFont="1" applyBorder="1" applyAlignment="1">
      <alignment horizontal="left" vertical="center" wrapText="1"/>
    </xf>
    <xf numFmtId="0" fontId="86" fillId="0" borderId="19" xfId="0" applyFont="1" applyBorder="1" applyAlignment="1">
      <alignment horizontal="left" vertical="center" wrapText="1"/>
    </xf>
    <xf numFmtId="0" fontId="87" fillId="0" borderId="14" xfId="0" applyFont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6" borderId="0" xfId="0" applyFont="1" applyFill="1" applyAlignment="1">
      <alignment/>
    </xf>
    <xf numFmtId="0" fontId="0" fillId="36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7" borderId="14" xfId="0" applyFont="1" applyFill="1" applyBorder="1" applyAlignment="1">
      <alignment wrapText="1"/>
    </xf>
    <xf numFmtId="0" fontId="84" fillId="34" borderId="14" xfId="0" applyFont="1" applyFill="1" applyBorder="1" applyAlignment="1">
      <alignment wrapText="1"/>
    </xf>
    <xf numFmtId="0" fontId="84" fillId="7" borderId="16" xfId="0" applyFont="1" applyFill="1" applyBorder="1" applyAlignment="1">
      <alignment wrapText="1"/>
    </xf>
    <xf numFmtId="0" fontId="91" fillId="34" borderId="14" xfId="0" applyFont="1" applyFill="1" applyBorder="1" applyAlignment="1">
      <alignment horizontal="center" vertical="center" wrapText="1"/>
    </xf>
    <xf numFmtId="0" fontId="86" fillId="0" borderId="14" xfId="0" applyFont="1" applyBorder="1" applyAlignment="1">
      <alignment horizontal="left" vertical="center" wrapText="1"/>
    </xf>
    <xf numFmtId="0" fontId="92" fillId="0" borderId="14" xfId="0" applyFont="1" applyBorder="1" applyAlignment="1">
      <alignment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84" fillId="6" borderId="0" xfId="0" applyFont="1" applyFill="1" applyAlignment="1">
      <alignment/>
    </xf>
    <xf numFmtId="0" fontId="84" fillId="0" borderId="15" xfId="0" applyFont="1" applyBorder="1" applyAlignment="1">
      <alignment horizontal="center" wrapText="1"/>
    </xf>
    <xf numFmtId="0" fontId="84" fillId="0" borderId="14" xfId="0" applyFont="1" applyBorder="1" applyAlignment="1">
      <alignment wrapText="1"/>
    </xf>
    <xf numFmtId="0" fontId="90" fillId="0" borderId="15" xfId="0" applyFont="1" applyBorder="1" applyAlignment="1">
      <alignment horizontal="center" wrapText="1"/>
    </xf>
    <xf numFmtId="0" fontId="84" fillId="9" borderId="15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84" fillId="36" borderId="14" xfId="0" applyFont="1" applyFill="1" applyBorder="1" applyAlignment="1">
      <alignment wrapText="1"/>
    </xf>
    <xf numFmtId="0" fontId="0" fillId="34" borderId="14" xfId="0" applyFont="1" applyFill="1" applyBorder="1" applyAlignment="1">
      <alignment wrapText="1"/>
    </xf>
    <xf numFmtId="0" fontId="0" fillId="7" borderId="16" xfId="0" applyFont="1" applyFill="1" applyBorder="1" applyAlignment="1">
      <alignment wrapText="1"/>
    </xf>
    <xf numFmtId="0" fontId="0" fillId="7" borderId="14" xfId="0" applyFont="1" applyFill="1" applyBorder="1" applyAlignment="1">
      <alignment wrapText="1"/>
    </xf>
    <xf numFmtId="0" fontId="84" fillId="7" borderId="14" xfId="0" applyFont="1" applyFill="1" applyBorder="1" applyAlignment="1">
      <alignment wrapText="1"/>
    </xf>
    <xf numFmtId="0" fontId="19" fillId="2" borderId="13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/>
    </xf>
    <xf numFmtId="0" fontId="0" fillId="0" borderId="14" xfId="0" applyFont="1" applyBorder="1" applyAlignment="1">
      <alignment wrapText="1"/>
    </xf>
    <xf numFmtId="0" fontId="0" fillId="36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36" borderId="14" xfId="0" applyFont="1" applyFill="1" applyBorder="1" applyAlignment="1">
      <alignment wrapText="1"/>
    </xf>
    <xf numFmtId="0" fontId="0" fillId="7" borderId="14" xfId="0" applyFont="1" applyFill="1" applyBorder="1" applyAlignment="1">
      <alignment wrapText="1"/>
    </xf>
    <xf numFmtId="0" fontId="86" fillId="0" borderId="14" xfId="0" applyFont="1" applyBorder="1" applyAlignment="1">
      <alignment horizontal="left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13" borderId="14" xfId="0" applyFill="1" applyBorder="1" applyAlignment="1">
      <alignment/>
    </xf>
    <xf numFmtId="0" fontId="15" fillId="37" borderId="14" xfId="0" applyFont="1" applyFill="1" applyBorder="1" applyAlignment="1">
      <alignment horizontal="center" vertical="center" wrapText="1"/>
    </xf>
    <xf numFmtId="0" fontId="20" fillId="37" borderId="14" xfId="0" applyFont="1" applyFill="1" applyBorder="1" applyAlignment="1">
      <alignment horizontal="center" vertical="center" wrapText="1"/>
    </xf>
    <xf numFmtId="0" fontId="19" fillId="37" borderId="14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/>
    </xf>
    <xf numFmtId="0" fontId="0" fillId="37" borderId="14" xfId="0" applyFill="1" applyBorder="1" applyAlignment="1">
      <alignment/>
    </xf>
    <xf numFmtId="0" fontId="0" fillId="37" borderId="14" xfId="0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14" xfId="0" applyFont="1" applyFill="1" applyBorder="1" applyAlignment="1">
      <alignment horizontal="center" vertical="center" wrapText="1"/>
    </xf>
    <xf numFmtId="0" fontId="84" fillId="6" borderId="0" xfId="0" applyFont="1" applyFill="1" applyAlignment="1">
      <alignment/>
    </xf>
    <xf numFmtId="0" fontId="84" fillId="0" borderId="14" xfId="0" applyFont="1" applyBorder="1" applyAlignment="1">
      <alignment wrapText="1"/>
    </xf>
    <xf numFmtId="0" fontId="8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6" borderId="0" xfId="0" applyFont="1" applyFill="1" applyAlignment="1">
      <alignment/>
    </xf>
    <xf numFmtId="0" fontId="0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86" fillId="0" borderId="14" xfId="0" applyFont="1" applyBorder="1" applyAlignment="1">
      <alignment horizontal="left" vertical="center" wrapText="1"/>
    </xf>
    <xf numFmtId="0" fontId="84" fillId="0" borderId="0" xfId="0" applyFont="1" applyAlignment="1">
      <alignment/>
    </xf>
    <xf numFmtId="0" fontId="0" fillId="38" borderId="0" xfId="0" applyFill="1" applyAlignment="1">
      <alignment/>
    </xf>
    <xf numFmtId="0" fontId="84" fillId="38" borderId="0" xfId="0" applyFont="1" applyFill="1" applyAlignment="1">
      <alignment/>
    </xf>
    <xf numFmtId="0" fontId="0" fillId="12" borderId="0" xfId="0" applyFill="1" applyAlignment="1">
      <alignment/>
    </xf>
    <xf numFmtId="0" fontId="84" fillId="12" borderId="0" xfId="0" applyFont="1" applyFill="1" applyAlignment="1">
      <alignment/>
    </xf>
    <xf numFmtId="0" fontId="84" fillId="6" borderId="0" xfId="0" applyFont="1" applyFill="1" applyAlignment="1">
      <alignment/>
    </xf>
    <xf numFmtId="0" fontId="84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86" fillId="35" borderId="14" xfId="0" applyFont="1" applyFill="1" applyBorder="1" applyAlignment="1">
      <alignment horizontal="left" vertical="center" wrapText="1"/>
    </xf>
    <xf numFmtId="0" fontId="86" fillId="36" borderId="14" xfId="0" applyFont="1" applyFill="1" applyBorder="1" applyAlignment="1">
      <alignment horizontal="left" vertical="center" wrapText="1"/>
    </xf>
    <xf numFmtId="0" fontId="0" fillId="39" borderId="14" xfId="0" applyFill="1" applyBorder="1" applyAlignment="1">
      <alignment/>
    </xf>
    <xf numFmtId="0" fontId="85" fillId="36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93" fillId="0" borderId="0" xfId="0" applyFont="1" applyAlignment="1">
      <alignment wrapText="1"/>
    </xf>
    <xf numFmtId="0" fontId="8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87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88" fillId="0" borderId="14" xfId="0" applyFont="1" applyBorder="1" applyAlignment="1">
      <alignment horizontal="center" wrapText="1"/>
    </xf>
    <xf numFmtId="0" fontId="89" fillId="0" borderId="14" xfId="0" applyFont="1" applyBorder="1" applyAlignment="1">
      <alignment horizontal="center" wrapText="1"/>
    </xf>
    <xf numFmtId="0" fontId="84" fillId="0" borderId="14" xfId="0" applyFont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93" fillId="0" borderId="0" xfId="0" applyFont="1" applyAlignment="1">
      <alignment/>
    </xf>
    <xf numFmtId="0" fontId="8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0" fontId="84" fillId="0" borderId="14" xfId="0" applyFont="1" applyBorder="1" applyAlignment="1">
      <alignment/>
    </xf>
    <xf numFmtId="0" fontId="0" fillId="12" borderId="14" xfId="0" applyFill="1" applyBorder="1" applyAlignment="1">
      <alignment/>
    </xf>
    <xf numFmtId="0" fontId="84" fillId="12" borderId="14" xfId="0" applyFont="1" applyFill="1" applyBorder="1" applyAlignment="1">
      <alignment/>
    </xf>
    <xf numFmtId="0" fontId="0" fillId="38" borderId="14" xfId="0" applyFill="1" applyBorder="1" applyAlignment="1">
      <alignment/>
    </xf>
    <xf numFmtId="0" fontId="84" fillId="38" borderId="14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35" borderId="14" xfId="0" applyFont="1" applyFill="1" applyBorder="1" applyAlignment="1">
      <alignment wrapText="1"/>
    </xf>
    <xf numFmtId="0" fontId="0" fillId="35" borderId="14" xfId="0" applyFill="1" applyBorder="1" applyAlignment="1">
      <alignment/>
    </xf>
    <xf numFmtId="0" fontId="0" fillId="36" borderId="14" xfId="0" applyFont="1" applyFill="1" applyBorder="1" applyAlignment="1">
      <alignment wrapText="1"/>
    </xf>
    <xf numFmtId="0" fontId="8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6" borderId="0" xfId="0" applyFont="1" applyFill="1" applyAlignment="1">
      <alignment/>
    </xf>
    <xf numFmtId="0" fontId="0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86" fillId="36" borderId="14" xfId="0" applyFont="1" applyFill="1" applyBorder="1" applyAlignment="1">
      <alignment horizontal="left" vertical="center" wrapText="1"/>
    </xf>
    <xf numFmtId="0" fontId="86" fillId="35" borderId="14" xfId="0" applyFont="1" applyFill="1" applyBorder="1" applyAlignment="1">
      <alignment horizontal="left" vertical="center" wrapText="1"/>
    </xf>
    <xf numFmtId="0" fontId="86" fillId="0" borderId="14" xfId="0" applyFont="1" applyBorder="1" applyAlignment="1">
      <alignment horizontal="left" vertical="center" wrapText="1"/>
    </xf>
    <xf numFmtId="0" fontId="3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94" fillId="0" borderId="0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95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7" fillId="2" borderId="17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4" fillId="5" borderId="1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7" fillId="0" borderId="20" xfId="0" applyFont="1" applyBorder="1" applyAlignment="1">
      <alignment horizontal="center" wrapText="1"/>
    </xf>
    <xf numFmtId="0" fontId="87" fillId="0" borderId="21" xfId="0" applyFont="1" applyBorder="1" applyAlignment="1">
      <alignment horizontal="center" wrapText="1"/>
    </xf>
    <xf numFmtId="0" fontId="94" fillId="0" borderId="2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84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4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84" fillId="6" borderId="0" xfId="0" applyFont="1" applyFill="1" applyAlignment="1">
      <alignment/>
    </xf>
    <xf numFmtId="0" fontId="84" fillId="0" borderId="14" xfId="0" applyFont="1" applyBorder="1" applyAlignment="1">
      <alignment wrapText="1"/>
    </xf>
    <xf numFmtId="0" fontId="84" fillId="36" borderId="14" xfId="0" applyFont="1" applyFill="1" applyBorder="1" applyAlignment="1">
      <alignment wrapText="1"/>
    </xf>
    <xf numFmtId="0" fontId="96" fillId="0" borderId="14" xfId="0" applyFont="1" applyBorder="1" applyAlignment="1">
      <alignment/>
    </xf>
    <xf numFmtId="0" fontId="86" fillId="36" borderId="14" xfId="0" applyFont="1" applyFill="1" applyBorder="1" applyAlignment="1">
      <alignment horizontal="left" vertical="center" wrapText="1"/>
    </xf>
    <xf numFmtId="0" fontId="34" fillId="35" borderId="14" xfId="0" applyFont="1" applyFill="1" applyBorder="1" applyAlignment="1">
      <alignment horizontal="left" vertical="center" wrapText="1"/>
    </xf>
    <xf numFmtId="0" fontId="31" fillId="0" borderId="14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7" fillId="2" borderId="17" xfId="0" applyFont="1" applyFill="1" applyBorder="1" applyAlignment="1">
      <alignment horizontal="left" vertical="center"/>
    </xf>
    <xf numFmtId="0" fontId="8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P54"/>
  <sheetViews>
    <sheetView zoomScalePageLayoutView="0" workbookViewId="0" topLeftCell="A40">
      <selection activeCell="K44" sqref="K44"/>
    </sheetView>
  </sheetViews>
  <sheetFormatPr defaultColWidth="9.00390625" defaultRowHeight="14.25"/>
  <sheetData>
    <row r="3" ht="409.5">
      <c r="C3" s="1" t="s">
        <v>0</v>
      </c>
    </row>
    <row r="4" ht="114">
      <c r="C4" s="2" t="s">
        <v>1</v>
      </c>
    </row>
    <row r="5" ht="14.25">
      <c r="C5" s="3"/>
    </row>
    <row r="6" ht="14.25">
      <c r="C6" s="3"/>
    </row>
    <row r="7" ht="14.25">
      <c r="C7" s="3"/>
    </row>
    <row r="8" ht="14.25">
      <c r="C8" s="3"/>
    </row>
    <row r="9" ht="14.25">
      <c r="C9" s="3"/>
    </row>
    <row r="10" ht="222.75">
      <c r="C10" s="4" t="s">
        <v>2</v>
      </c>
    </row>
    <row r="11" ht="60.75">
      <c r="C11" s="4" t="s">
        <v>3</v>
      </c>
    </row>
    <row r="12" ht="81">
      <c r="C12" s="4" t="s">
        <v>4</v>
      </c>
    </row>
    <row r="13" ht="141.75">
      <c r="C13" s="4" t="s">
        <v>5</v>
      </c>
    </row>
    <row r="14" ht="22.5">
      <c r="C14" s="5" t="s">
        <v>6</v>
      </c>
    </row>
    <row r="15" ht="20.25">
      <c r="C15" s="6" t="s">
        <v>7</v>
      </c>
    </row>
    <row r="16" ht="21">
      <c r="C16" s="7"/>
    </row>
    <row r="17" ht="15.75">
      <c r="C17" s="8"/>
    </row>
    <row r="18" ht="15.75">
      <c r="C18" s="9" t="s">
        <v>8</v>
      </c>
    </row>
    <row r="19" ht="21.75">
      <c r="C19" s="6" t="s">
        <v>9</v>
      </c>
    </row>
    <row r="20" ht="106.5" thickBot="1">
      <c r="C20" s="3" t="s">
        <v>10</v>
      </c>
    </row>
    <row r="21" spans="3:16" ht="43.5" thickBot="1">
      <c r="C21" s="10" t="s">
        <v>11</v>
      </c>
      <c r="D21" s="11" t="s">
        <v>12</v>
      </c>
      <c r="E21" s="11" t="s">
        <v>13</v>
      </c>
      <c r="F21" s="11" t="s">
        <v>14</v>
      </c>
      <c r="G21" s="11" t="s">
        <v>15</v>
      </c>
      <c r="H21" s="11" t="s">
        <v>16</v>
      </c>
      <c r="I21" s="11" t="s">
        <v>17</v>
      </c>
      <c r="J21" s="11" t="s">
        <v>18</v>
      </c>
      <c r="K21" s="11" t="s">
        <v>19</v>
      </c>
      <c r="L21" s="11" t="s">
        <v>20</v>
      </c>
      <c r="M21" s="11" t="s">
        <v>21</v>
      </c>
      <c r="N21" s="11" t="s">
        <v>22</v>
      </c>
      <c r="O21" s="11" t="s">
        <v>23</v>
      </c>
      <c r="P21" s="11" t="s">
        <v>24</v>
      </c>
    </row>
    <row r="22" spans="3:16" ht="16.5" thickBot="1">
      <c r="C22" s="12" t="s">
        <v>25</v>
      </c>
      <c r="D22" s="13" t="s">
        <v>26</v>
      </c>
      <c r="E22" s="14" t="s">
        <v>27</v>
      </c>
      <c r="F22" s="15">
        <v>2694.62</v>
      </c>
      <c r="G22" s="15">
        <v>450.6</v>
      </c>
      <c r="H22" s="15">
        <v>450.6</v>
      </c>
      <c r="I22" s="15" t="s">
        <v>28</v>
      </c>
      <c r="J22" s="15" t="s">
        <v>28</v>
      </c>
      <c r="K22" s="13" t="s">
        <v>29</v>
      </c>
      <c r="L22" s="15">
        <v>2544.22</v>
      </c>
      <c r="M22" s="15" t="s">
        <v>28</v>
      </c>
      <c r="N22" s="15" t="s">
        <v>28</v>
      </c>
      <c r="O22" s="15" t="s">
        <v>28</v>
      </c>
      <c r="P22" s="15" t="s">
        <v>28</v>
      </c>
    </row>
    <row r="23" spans="3:16" ht="16.5" thickBot="1">
      <c r="C23" s="12" t="s">
        <v>30</v>
      </c>
      <c r="D23" s="16" t="s">
        <v>31</v>
      </c>
      <c r="E23" s="14" t="s">
        <v>27</v>
      </c>
      <c r="F23" s="15">
        <v>1972.64</v>
      </c>
      <c r="G23" s="15">
        <v>70.41</v>
      </c>
      <c r="H23" s="15">
        <v>70.41</v>
      </c>
      <c r="I23" s="15" t="s">
        <v>28</v>
      </c>
      <c r="J23" s="15" t="s">
        <v>28</v>
      </c>
      <c r="K23" s="13" t="s">
        <v>29</v>
      </c>
      <c r="L23" s="15">
        <v>2003</v>
      </c>
      <c r="M23" s="15" t="s">
        <v>28</v>
      </c>
      <c r="N23" s="15" t="s">
        <v>28</v>
      </c>
      <c r="O23" s="15" t="s">
        <v>28</v>
      </c>
      <c r="P23" s="15" t="s">
        <v>28</v>
      </c>
    </row>
    <row r="24" spans="3:16" ht="16.5" thickBot="1">
      <c r="C24" s="12" t="s">
        <v>32</v>
      </c>
      <c r="D24" s="13" t="s">
        <v>33</v>
      </c>
      <c r="E24" s="14" t="s">
        <v>27</v>
      </c>
      <c r="F24" s="15">
        <v>6.5</v>
      </c>
      <c r="G24" s="15">
        <v>0</v>
      </c>
      <c r="H24" s="15">
        <v>0</v>
      </c>
      <c r="I24" s="13" t="s">
        <v>34</v>
      </c>
      <c r="J24" s="15">
        <v>6.5</v>
      </c>
      <c r="K24" s="15" t="s">
        <v>28</v>
      </c>
      <c r="L24" s="15" t="s">
        <v>28</v>
      </c>
      <c r="M24" s="15" t="s">
        <v>28</v>
      </c>
      <c r="N24" s="15" t="s">
        <v>28</v>
      </c>
      <c r="O24" s="15" t="s">
        <v>28</v>
      </c>
      <c r="P24" s="15" t="s">
        <v>28</v>
      </c>
    </row>
    <row r="25" spans="3:16" ht="30.75" thickBot="1">
      <c r="C25" s="12" t="s">
        <v>35</v>
      </c>
      <c r="D25" s="13" t="s">
        <v>36</v>
      </c>
      <c r="E25" s="14" t="s">
        <v>27</v>
      </c>
      <c r="F25" s="15">
        <v>2.3</v>
      </c>
      <c r="G25" s="15">
        <v>0</v>
      </c>
      <c r="H25" s="15">
        <v>0</v>
      </c>
      <c r="I25" s="13" t="s">
        <v>37</v>
      </c>
      <c r="J25" s="15">
        <v>2.3</v>
      </c>
      <c r="K25" s="15" t="s">
        <v>28</v>
      </c>
      <c r="L25" s="15" t="s">
        <v>28</v>
      </c>
      <c r="M25" s="15" t="s">
        <v>28</v>
      </c>
      <c r="N25" s="15" t="s">
        <v>28</v>
      </c>
      <c r="O25" s="15" t="s">
        <v>28</v>
      </c>
      <c r="P25" s="15" t="s">
        <v>28</v>
      </c>
    </row>
    <row r="26" spans="3:16" ht="16.5" thickBot="1">
      <c r="C26" s="12" t="s">
        <v>38</v>
      </c>
      <c r="D26" s="13" t="s">
        <v>39</v>
      </c>
      <c r="E26" s="14" t="s">
        <v>27</v>
      </c>
      <c r="F26" s="15">
        <v>21251.65</v>
      </c>
      <c r="G26" s="15">
        <v>426.21</v>
      </c>
      <c r="H26" s="15">
        <v>426.21</v>
      </c>
      <c r="I26" s="15" t="s">
        <v>28</v>
      </c>
      <c r="J26" s="15" t="s">
        <v>28</v>
      </c>
      <c r="K26" s="13" t="s">
        <v>29</v>
      </c>
      <c r="L26" s="15">
        <v>20990.18</v>
      </c>
      <c r="M26" s="15" t="s">
        <v>28</v>
      </c>
      <c r="N26" s="15" t="s">
        <v>28</v>
      </c>
      <c r="O26" s="15" t="s">
        <v>28</v>
      </c>
      <c r="P26" s="15" t="s">
        <v>28</v>
      </c>
    </row>
    <row r="27" ht="15.75">
      <c r="C27" s="8"/>
    </row>
    <row r="28" ht="14.25">
      <c r="C28" s="9" t="s">
        <v>40</v>
      </c>
    </row>
    <row r="29" ht="103.5">
      <c r="C29" s="8" t="s">
        <v>41</v>
      </c>
    </row>
    <row r="30" ht="141.75">
      <c r="C30" s="8" t="s">
        <v>42</v>
      </c>
    </row>
    <row r="31" ht="116.25">
      <c r="C31" s="8" t="s">
        <v>43</v>
      </c>
    </row>
    <row r="32" ht="116.25">
      <c r="C32" s="8" t="s">
        <v>44</v>
      </c>
    </row>
    <row r="33" ht="180">
      <c r="C33" s="8" t="s">
        <v>45</v>
      </c>
    </row>
    <row r="34" ht="15.75">
      <c r="C34" s="8"/>
    </row>
    <row r="35" ht="15.75">
      <c r="C35" s="8"/>
    </row>
    <row r="36" ht="15.75">
      <c r="C36" s="8"/>
    </row>
    <row r="37" ht="15.75">
      <c r="C37" s="8"/>
    </row>
    <row r="38" ht="15.75">
      <c r="C38" s="9" t="s">
        <v>46</v>
      </c>
    </row>
    <row r="39" ht="21.75">
      <c r="C39" s="6" t="s">
        <v>47</v>
      </c>
    </row>
    <row r="40" ht="126" thickBot="1">
      <c r="C40" s="9" t="s">
        <v>48</v>
      </c>
    </row>
    <row r="41" spans="3:12" ht="26.25" thickBot="1">
      <c r="C41" s="17" t="s">
        <v>11</v>
      </c>
      <c r="D41" s="18" t="s">
        <v>12</v>
      </c>
      <c r="E41" s="18" t="s">
        <v>49</v>
      </c>
      <c r="F41" s="18" t="s">
        <v>50</v>
      </c>
      <c r="G41" s="18" t="s">
        <v>51</v>
      </c>
      <c r="H41" s="18" t="s">
        <v>52</v>
      </c>
      <c r="I41" s="18" t="s">
        <v>53</v>
      </c>
      <c r="J41" s="18" t="s">
        <v>54</v>
      </c>
      <c r="K41" s="18" t="s">
        <v>55</v>
      </c>
      <c r="L41" s="18" t="s">
        <v>56</v>
      </c>
    </row>
    <row r="42" spans="3:12" ht="59.25" thickBot="1">
      <c r="C42" s="12" t="s">
        <v>25</v>
      </c>
      <c r="D42" s="13" t="s">
        <v>26</v>
      </c>
      <c r="E42" s="15">
        <v>2023.3</v>
      </c>
      <c r="F42" s="15">
        <v>2544.22</v>
      </c>
      <c r="G42" s="13" t="s">
        <v>57</v>
      </c>
      <c r="H42" s="13" t="s">
        <v>58</v>
      </c>
      <c r="I42" s="15"/>
      <c r="J42" s="13" t="s">
        <v>59</v>
      </c>
      <c r="K42" s="121" t="s">
        <v>97</v>
      </c>
      <c r="L42" s="13" t="s">
        <v>60</v>
      </c>
    </row>
    <row r="43" spans="3:12" ht="45" thickBot="1">
      <c r="C43" s="12" t="s">
        <v>30</v>
      </c>
      <c r="D43" s="16" t="s">
        <v>31</v>
      </c>
      <c r="E43" s="15">
        <v>2023.3</v>
      </c>
      <c r="F43" s="15">
        <v>2003</v>
      </c>
      <c r="G43" s="13" t="s">
        <v>57</v>
      </c>
      <c r="H43" s="13" t="s">
        <v>61</v>
      </c>
      <c r="I43" s="15"/>
      <c r="J43" s="13" t="s">
        <v>59</v>
      </c>
      <c r="K43" s="121" t="s">
        <v>98</v>
      </c>
      <c r="L43" s="13" t="s">
        <v>60</v>
      </c>
    </row>
    <row r="44" spans="3:12" ht="89.25" thickBot="1">
      <c r="C44" s="12" t="s">
        <v>38</v>
      </c>
      <c r="D44" s="13" t="s">
        <v>39</v>
      </c>
      <c r="E44" s="15">
        <v>2023.3</v>
      </c>
      <c r="F44" s="15">
        <v>20990.18</v>
      </c>
      <c r="G44" s="13" t="s">
        <v>57</v>
      </c>
      <c r="H44" s="13" t="s">
        <v>62</v>
      </c>
      <c r="I44" s="15"/>
      <c r="J44" s="13" t="s">
        <v>59</v>
      </c>
      <c r="K44" s="121" t="s">
        <v>144</v>
      </c>
      <c r="L44" s="13" t="s">
        <v>60</v>
      </c>
    </row>
    <row r="45" spans="3:12" ht="16.5" thickBot="1">
      <c r="C45" s="19" t="s">
        <v>63</v>
      </c>
      <c r="D45" s="15"/>
      <c r="E45" s="15"/>
      <c r="F45" s="15">
        <v>25537.4</v>
      </c>
      <c r="G45" s="15"/>
      <c r="H45" s="15"/>
      <c r="I45" s="15"/>
      <c r="J45" s="15"/>
      <c r="K45" s="15"/>
      <c r="L45" s="15"/>
    </row>
    <row r="46" ht="15.75">
      <c r="C46" s="8"/>
    </row>
    <row r="47" ht="14.25">
      <c r="C47" s="9" t="s">
        <v>40</v>
      </c>
    </row>
    <row r="48" ht="183">
      <c r="C48" s="8" t="s">
        <v>64</v>
      </c>
    </row>
    <row r="49" ht="65.25">
      <c r="C49" s="8" t="s">
        <v>65</v>
      </c>
    </row>
    <row r="50" ht="180">
      <c r="C50" s="8" t="s">
        <v>66</v>
      </c>
    </row>
    <row r="51" ht="90.75">
      <c r="C51" s="8" t="s">
        <v>67</v>
      </c>
    </row>
    <row r="52" ht="65.25">
      <c r="C52" s="8" t="s">
        <v>68</v>
      </c>
    </row>
    <row r="53" ht="78">
      <c r="C53" s="8" t="s">
        <v>69</v>
      </c>
    </row>
    <row r="54" ht="15.75">
      <c r="C54" s="8"/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A17"/>
  <sheetViews>
    <sheetView zoomScalePageLayoutView="0" workbookViewId="0" topLeftCell="A1">
      <selection activeCell="A3" sqref="A3:N10"/>
    </sheetView>
  </sheetViews>
  <sheetFormatPr defaultColWidth="9.00390625" defaultRowHeight="14.25"/>
  <cols>
    <col min="1" max="3" width="9.00390625" style="38" customWidth="1"/>
    <col min="4" max="4" width="9.50390625" style="38" bestFit="1" customWidth="1"/>
    <col min="5" max="14" width="9.00390625" style="38" customWidth="1"/>
    <col min="15" max="17" width="9.00390625" style="52" customWidth="1"/>
    <col min="18" max="18" width="10.625" style="52" customWidth="1"/>
    <col min="19" max="19" width="9.00390625" style="52" customWidth="1"/>
    <col min="20" max="20" width="23.125" style="52" customWidth="1"/>
    <col min="21" max="22" width="9.00390625" style="52" customWidth="1"/>
    <col min="23" max="23" width="23.125" style="52" customWidth="1"/>
    <col min="24" max="24" width="12.50390625" style="52" customWidth="1"/>
    <col min="25" max="16384" width="9.00390625" style="38" customWidth="1"/>
  </cols>
  <sheetData>
    <row r="2" spans="1:15" ht="14.25">
      <c r="A2" s="37" t="s">
        <v>8</v>
      </c>
      <c r="O2" s="51" t="s">
        <v>46</v>
      </c>
    </row>
    <row r="3" spans="1:27" ht="21">
      <c r="A3" s="253" t="s">
        <v>156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O3" s="250" t="s">
        <v>152</v>
      </c>
      <c r="P3" s="239"/>
      <c r="Q3" s="239"/>
      <c r="R3" s="239"/>
      <c r="S3" s="239"/>
      <c r="T3" s="239"/>
      <c r="U3" s="239"/>
      <c r="V3" s="239"/>
      <c r="W3" s="239"/>
      <c r="X3" s="239"/>
      <c r="Y3" s="48"/>
      <c r="Z3" s="48"/>
      <c r="AA3" s="48"/>
    </row>
    <row r="4" spans="1:27" ht="16.5" thickBot="1">
      <c r="A4" s="254" t="s">
        <v>157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O4" s="252" t="s">
        <v>153</v>
      </c>
      <c r="P4" s="241"/>
      <c r="Q4" s="241"/>
      <c r="R4" s="241"/>
      <c r="S4" s="241"/>
      <c r="T4" s="241"/>
      <c r="U4" s="241"/>
      <c r="V4" s="241"/>
      <c r="W4" s="241"/>
      <c r="X4" s="241"/>
      <c r="Y4" s="49"/>
      <c r="Z4" s="49"/>
      <c r="AA4" s="49"/>
    </row>
    <row r="5" spans="1:24" ht="43.5" thickBot="1">
      <c r="A5" s="39" t="s">
        <v>11</v>
      </c>
      <c r="B5" s="39" t="s">
        <v>12</v>
      </c>
      <c r="C5" s="39" t="s">
        <v>13</v>
      </c>
      <c r="D5" s="39" t="s">
        <v>14</v>
      </c>
      <c r="E5" s="39" t="s">
        <v>15</v>
      </c>
      <c r="F5" s="39" t="s">
        <v>16</v>
      </c>
      <c r="G5" s="39" t="s">
        <v>17</v>
      </c>
      <c r="H5" s="39" t="s">
        <v>18</v>
      </c>
      <c r="I5" s="39" t="s">
        <v>19</v>
      </c>
      <c r="J5" s="39" t="s">
        <v>20</v>
      </c>
      <c r="K5" s="39" t="s">
        <v>21</v>
      </c>
      <c r="L5" s="39" t="s">
        <v>22</v>
      </c>
      <c r="M5" s="39" t="s">
        <v>23</v>
      </c>
      <c r="N5" s="39" t="s">
        <v>24</v>
      </c>
      <c r="O5" s="53" t="s">
        <v>11</v>
      </c>
      <c r="P5" s="54" t="s">
        <v>12</v>
      </c>
      <c r="Q5" s="54" t="s">
        <v>49</v>
      </c>
      <c r="R5" s="54" t="s">
        <v>50</v>
      </c>
      <c r="S5" s="54" t="s">
        <v>51</v>
      </c>
      <c r="T5" s="54" t="s">
        <v>52</v>
      </c>
      <c r="U5" s="54" t="s">
        <v>53</v>
      </c>
      <c r="V5" s="54" t="s">
        <v>54</v>
      </c>
      <c r="W5" s="54" t="s">
        <v>55</v>
      </c>
      <c r="X5" s="54" t="s">
        <v>56</v>
      </c>
    </row>
    <row r="6" spans="1:24" ht="29.25" thickBot="1">
      <c r="A6" s="40" t="s">
        <v>25</v>
      </c>
      <c r="B6" s="41" t="s">
        <v>26</v>
      </c>
      <c r="C6" s="42" t="s">
        <v>27</v>
      </c>
      <c r="D6" s="69">
        <v>2944.4</v>
      </c>
      <c r="E6" s="69">
        <v>80.18</v>
      </c>
      <c r="F6" s="69"/>
      <c r="G6" s="69" t="s">
        <v>28</v>
      </c>
      <c r="H6" s="69" t="s">
        <v>28</v>
      </c>
      <c r="I6" s="69" t="s">
        <v>29</v>
      </c>
      <c r="J6" s="69">
        <v>2901.76</v>
      </c>
      <c r="K6" s="69" t="s">
        <v>28</v>
      </c>
      <c r="L6" s="69" t="s">
        <v>28</v>
      </c>
      <c r="M6" s="69" t="s">
        <v>28</v>
      </c>
      <c r="N6" s="69" t="s">
        <v>28</v>
      </c>
      <c r="O6" s="55" t="s">
        <v>25</v>
      </c>
      <c r="P6" s="56" t="s">
        <v>26</v>
      </c>
      <c r="Q6" s="61">
        <v>2023.8</v>
      </c>
      <c r="R6" s="61">
        <f>J6</f>
        <v>2901.76</v>
      </c>
      <c r="S6" s="72" t="s">
        <v>57</v>
      </c>
      <c r="T6" s="133" t="s">
        <v>80</v>
      </c>
      <c r="U6" s="61"/>
      <c r="V6" s="72" t="s">
        <v>59</v>
      </c>
      <c r="W6" s="133" t="s">
        <v>80</v>
      </c>
      <c r="X6" s="72" t="s">
        <v>60</v>
      </c>
    </row>
    <row r="7" spans="1:24" ht="16.5" thickBot="1">
      <c r="A7" s="40" t="s">
        <v>30</v>
      </c>
      <c r="B7" s="46" t="s">
        <v>31</v>
      </c>
      <c r="C7" s="42" t="s">
        <v>27</v>
      </c>
      <c r="D7" s="69">
        <v>1083.5900000000004</v>
      </c>
      <c r="E7" s="69">
        <v>40.07</v>
      </c>
      <c r="F7" s="69"/>
      <c r="G7" s="69" t="s">
        <v>28</v>
      </c>
      <c r="H7" s="69" t="s">
        <v>28</v>
      </c>
      <c r="I7" s="69" t="s">
        <v>29</v>
      </c>
      <c r="J7" s="69">
        <v>1144.1200000000001</v>
      </c>
      <c r="K7" s="69" t="s">
        <v>28</v>
      </c>
      <c r="L7" s="69" t="s">
        <v>28</v>
      </c>
      <c r="M7" s="69" t="s">
        <v>28</v>
      </c>
      <c r="N7" s="69" t="s">
        <v>28</v>
      </c>
      <c r="O7" s="55" t="s">
        <v>30</v>
      </c>
      <c r="P7" s="59" t="s">
        <v>31</v>
      </c>
      <c r="Q7" s="61">
        <v>2023.8</v>
      </c>
      <c r="R7" s="61">
        <f>J7</f>
        <v>1144.1200000000001</v>
      </c>
      <c r="S7" s="72" t="s">
        <v>57</v>
      </c>
      <c r="T7" s="133" t="s">
        <v>81</v>
      </c>
      <c r="U7" s="61"/>
      <c r="V7" s="72" t="s">
        <v>59</v>
      </c>
      <c r="W7" s="133" t="s">
        <v>81</v>
      </c>
      <c r="X7" s="72" t="s">
        <v>60</v>
      </c>
    </row>
    <row r="8" spans="1:24" ht="36.75" thickBot="1">
      <c r="A8" s="40" t="s">
        <v>32</v>
      </c>
      <c r="B8" s="41" t="s">
        <v>33</v>
      </c>
      <c r="C8" s="42" t="s">
        <v>27</v>
      </c>
      <c r="D8" s="69">
        <v>6.08</v>
      </c>
      <c r="E8" s="69">
        <v>0</v>
      </c>
      <c r="F8" s="69"/>
      <c r="G8" s="69" t="s">
        <v>34</v>
      </c>
      <c r="H8" s="69">
        <v>6.08</v>
      </c>
      <c r="I8" s="69" t="s">
        <v>28</v>
      </c>
      <c r="J8" s="69" t="s">
        <v>28</v>
      </c>
      <c r="K8" s="69" t="s">
        <v>28</v>
      </c>
      <c r="L8" s="69" t="s">
        <v>28</v>
      </c>
      <c r="M8" s="69" t="s">
        <v>28</v>
      </c>
      <c r="N8" s="69" t="s">
        <v>28</v>
      </c>
      <c r="O8" s="55" t="s">
        <v>38</v>
      </c>
      <c r="P8" s="56" t="s">
        <v>39</v>
      </c>
      <c r="Q8" s="61">
        <v>2023.8</v>
      </c>
      <c r="R8" s="61">
        <f>J10</f>
        <v>8455.48</v>
      </c>
      <c r="S8" s="72" t="s">
        <v>57</v>
      </c>
      <c r="T8" s="146" t="s">
        <v>155</v>
      </c>
      <c r="U8" s="61"/>
      <c r="V8" s="72" t="s">
        <v>59</v>
      </c>
      <c r="W8" s="146" t="s">
        <v>155</v>
      </c>
      <c r="X8" s="72" t="s">
        <v>60</v>
      </c>
    </row>
    <row r="9" spans="1:24" ht="29.25" thickBot="1">
      <c r="A9" s="40" t="s">
        <v>35</v>
      </c>
      <c r="B9" s="41" t="s">
        <v>36</v>
      </c>
      <c r="C9" s="42" t="s">
        <v>27</v>
      </c>
      <c r="D9" s="69">
        <v>3.5</v>
      </c>
      <c r="E9" s="69">
        <v>0</v>
      </c>
      <c r="F9" s="69"/>
      <c r="G9" s="69" t="s">
        <v>37</v>
      </c>
      <c r="H9" s="69">
        <v>3.5</v>
      </c>
      <c r="I9" s="69" t="s">
        <v>28</v>
      </c>
      <c r="J9" s="69" t="s">
        <v>28</v>
      </c>
      <c r="K9" s="69" t="s">
        <v>28</v>
      </c>
      <c r="L9" s="69" t="s">
        <v>28</v>
      </c>
      <c r="M9" s="69" t="s">
        <v>28</v>
      </c>
      <c r="N9" s="69" t="s">
        <v>28</v>
      </c>
      <c r="O9" s="60" t="s">
        <v>63</v>
      </c>
      <c r="P9" s="61"/>
      <c r="Q9" s="61"/>
      <c r="R9" s="61">
        <f>SUM(R6:R8)</f>
        <v>12501.36</v>
      </c>
      <c r="S9" s="61"/>
      <c r="T9" s="61"/>
      <c r="U9" s="61"/>
      <c r="V9" s="61"/>
      <c r="W9" s="61"/>
      <c r="X9" s="61"/>
    </row>
    <row r="10" spans="1:15" ht="15.75">
      <c r="A10" s="40" t="s">
        <v>38</v>
      </c>
      <c r="B10" s="41" t="s">
        <v>39</v>
      </c>
      <c r="C10" s="42" t="s">
        <v>27</v>
      </c>
      <c r="D10" s="69">
        <v>7860.029999999998</v>
      </c>
      <c r="E10" s="69">
        <v>277.13</v>
      </c>
      <c r="F10" s="69"/>
      <c r="G10" s="69" t="s">
        <v>28</v>
      </c>
      <c r="H10" s="69" t="s">
        <v>28</v>
      </c>
      <c r="I10" s="69" t="s">
        <v>29</v>
      </c>
      <c r="J10" s="69">
        <v>8455.48</v>
      </c>
      <c r="K10" s="69" t="s">
        <v>28</v>
      </c>
      <c r="L10" s="69" t="s">
        <v>28</v>
      </c>
      <c r="M10" s="69" t="s">
        <v>28</v>
      </c>
      <c r="N10" s="69" t="s">
        <v>28</v>
      </c>
      <c r="O10" s="62"/>
    </row>
    <row r="11" spans="1:15" ht="14.25">
      <c r="A11" s="47"/>
      <c r="O11" s="51" t="s">
        <v>40</v>
      </c>
    </row>
    <row r="12" spans="1:24" ht="14.25">
      <c r="A12" s="37" t="s">
        <v>40</v>
      </c>
      <c r="O12" s="235" t="s">
        <v>64</v>
      </c>
      <c r="P12" s="235"/>
      <c r="Q12" s="235"/>
      <c r="R12" s="235"/>
      <c r="S12" s="235"/>
      <c r="T12" s="235"/>
      <c r="U12" s="235"/>
      <c r="V12" s="235"/>
      <c r="W12" s="235"/>
      <c r="X12" s="235"/>
    </row>
    <row r="13" spans="1:24" ht="14.25">
      <c r="A13" s="232" t="s">
        <v>41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O13" s="235" t="s">
        <v>65</v>
      </c>
      <c r="P13" s="235"/>
      <c r="Q13" s="235"/>
      <c r="R13" s="235"/>
      <c r="S13" s="235"/>
      <c r="T13" s="235"/>
      <c r="U13" s="235"/>
      <c r="V13" s="235"/>
      <c r="W13" s="235"/>
      <c r="X13" s="235"/>
    </row>
    <row r="14" spans="1:24" ht="14.25">
      <c r="A14" s="232" t="s">
        <v>42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O14" s="235" t="s">
        <v>66</v>
      </c>
      <c r="P14" s="235"/>
      <c r="Q14" s="235"/>
      <c r="R14" s="235"/>
      <c r="S14" s="235"/>
      <c r="T14" s="235"/>
      <c r="U14" s="235"/>
      <c r="V14" s="235"/>
      <c r="W14" s="235"/>
      <c r="X14" s="235"/>
    </row>
    <row r="15" spans="1:24" ht="14.25">
      <c r="A15" s="232" t="s">
        <v>43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O15" s="235" t="s">
        <v>67</v>
      </c>
      <c r="P15" s="235"/>
      <c r="Q15" s="235"/>
      <c r="R15" s="235"/>
      <c r="S15" s="235"/>
      <c r="T15" s="235"/>
      <c r="U15" s="235"/>
      <c r="V15" s="235"/>
      <c r="W15" s="235"/>
      <c r="X15" s="235"/>
    </row>
    <row r="16" spans="1:24" ht="14.25">
      <c r="A16" s="232" t="s">
        <v>44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O16" s="235" t="s">
        <v>68</v>
      </c>
      <c r="P16" s="235"/>
      <c r="Q16" s="235"/>
      <c r="R16" s="235"/>
      <c r="S16" s="235"/>
      <c r="T16" s="235"/>
      <c r="U16" s="235"/>
      <c r="V16" s="235"/>
      <c r="W16" s="235"/>
      <c r="X16" s="235"/>
    </row>
    <row r="17" spans="1:24" ht="14.25">
      <c r="A17" s="232" t="s">
        <v>45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O17" s="235" t="s">
        <v>69</v>
      </c>
      <c r="P17" s="235"/>
      <c r="Q17" s="235"/>
      <c r="R17" s="235"/>
      <c r="S17" s="235"/>
      <c r="T17" s="235"/>
      <c r="U17" s="235"/>
      <c r="V17" s="235"/>
      <c r="W17" s="235"/>
      <c r="X17" s="235"/>
    </row>
  </sheetData>
  <sheetProtection/>
  <mergeCells count="15">
    <mergeCell ref="A17:M17"/>
    <mergeCell ref="O17:X17"/>
    <mergeCell ref="A14:M14"/>
    <mergeCell ref="O14:X14"/>
    <mergeCell ref="A15:M15"/>
    <mergeCell ref="O15:X15"/>
    <mergeCell ref="A16:M16"/>
    <mergeCell ref="O16:X16"/>
    <mergeCell ref="A3:M3"/>
    <mergeCell ref="O3:X3"/>
    <mergeCell ref="A4:M4"/>
    <mergeCell ref="O4:X4"/>
    <mergeCell ref="O12:X12"/>
    <mergeCell ref="A13:M13"/>
    <mergeCell ref="O13:X13"/>
  </mergeCells>
  <printOptions/>
  <pageMargins left="0.7480314960629921" right="0.7480314960629921" top="0.984251968503937" bottom="0.984251968503937" header="0.5118110236220472" footer="0.5118110236220472"/>
  <pageSetup orientation="landscape" pageOrder="overThenDown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17"/>
  <sheetViews>
    <sheetView zoomScalePageLayoutView="0" workbookViewId="0" topLeftCell="A1">
      <selection activeCell="A3" sqref="A3:N10"/>
    </sheetView>
  </sheetViews>
  <sheetFormatPr defaultColWidth="9.00390625" defaultRowHeight="14.25"/>
  <cols>
    <col min="1" max="3" width="9.00390625" style="38" customWidth="1"/>
    <col min="4" max="4" width="9.50390625" style="38" bestFit="1" customWidth="1"/>
    <col min="5" max="14" width="9.00390625" style="38" customWidth="1"/>
    <col min="15" max="17" width="9.00390625" style="52" customWidth="1"/>
    <col min="18" max="18" width="10.625" style="52" customWidth="1"/>
    <col min="19" max="19" width="9.00390625" style="52" customWidth="1"/>
    <col min="20" max="20" width="23.125" style="52" customWidth="1"/>
    <col min="21" max="22" width="9.00390625" style="52" customWidth="1"/>
    <col min="23" max="23" width="23.125" style="52" customWidth="1"/>
    <col min="24" max="24" width="12.50390625" style="52" customWidth="1"/>
    <col min="25" max="16384" width="9.00390625" style="38" customWidth="1"/>
  </cols>
  <sheetData>
    <row r="2" spans="1:15" ht="14.25">
      <c r="A2" s="37" t="s">
        <v>8</v>
      </c>
      <c r="O2" s="51" t="s">
        <v>46</v>
      </c>
    </row>
    <row r="3" spans="1:27" ht="21">
      <c r="A3" s="255" t="s">
        <v>161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O3" s="256" t="s">
        <v>162</v>
      </c>
      <c r="P3" s="239"/>
      <c r="Q3" s="239"/>
      <c r="R3" s="239"/>
      <c r="S3" s="239"/>
      <c r="T3" s="239"/>
      <c r="U3" s="239"/>
      <c r="V3" s="239"/>
      <c r="W3" s="239"/>
      <c r="X3" s="239"/>
      <c r="Y3" s="48"/>
      <c r="Z3" s="48"/>
      <c r="AA3" s="48"/>
    </row>
    <row r="4" spans="1:27" ht="16.5" thickBot="1">
      <c r="A4" s="257" t="s">
        <v>164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O4" s="258" t="s">
        <v>163</v>
      </c>
      <c r="P4" s="241"/>
      <c r="Q4" s="241"/>
      <c r="R4" s="241"/>
      <c r="S4" s="241"/>
      <c r="T4" s="241"/>
      <c r="U4" s="241"/>
      <c r="V4" s="241"/>
      <c r="W4" s="241"/>
      <c r="X4" s="241"/>
      <c r="Y4" s="49"/>
      <c r="Z4" s="49"/>
      <c r="AA4" s="49"/>
    </row>
    <row r="5" spans="1:24" ht="43.5" thickBot="1">
      <c r="A5" s="39" t="s">
        <v>11</v>
      </c>
      <c r="B5" s="39" t="s">
        <v>12</v>
      </c>
      <c r="C5" s="39" t="s">
        <v>13</v>
      </c>
      <c r="D5" s="39" t="s">
        <v>14</v>
      </c>
      <c r="E5" s="39" t="s">
        <v>15</v>
      </c>
      <c r="F5" s="39" t="s">
        <v>16</v>
      </c>
      <c r="G5" s="39" t="s">
        <v>17</v>
      </c>
      <c r="H5" s="39" t="s">
        <v>18</v>
      </c>
      <c r="I5" s="39" t="s">
        <v>19</v>
      </c>
      <c r="J5" s="39" t="s">
        <v>20</v>
      </c>
      <c r="K5" s="39" t="s">
        <v>21</v>
      </c>
      <c r="L5" s="39" t="s">
        <v>22</v>
      </c>
      <c r="M5" s="39" t="s">
        <v>23</v>
      </c>
      <c r="N5" s="39" t="s">
        <v>24</v>
      </c>
      <c r="O5" s="53" t="s">
        <v>11</v>
      </c>
      <c r="P5" s="54" t="s">
        <v>12</v>
      </c>
      <c r="Q5" s="54" t="s">
        <v>49</v>
      </c>
      <c r="R5" s="54" t="s">
        <v>50</v>
      </c>
      <c r="S5" s="54" t="s">
        <v>51</v>
      </c>
      <c r="T5" s="54" t="s">
        <v>52</v>
      </c>
      <c r="U5" s="54" t="s">
        <v>53</v>
      </c>
      <c r="V5" s="54" t="s">
        <v>54</v>
      </c>
      <c r="W5" s="54" t="s">
        <v>55</v>
      </c>
      <c r="X5" s="54" t="s">
        <v>56</v>
      </c>
    </row>
    <row r="6" spans="1:24" ht="26.25" thickBot="1">
      <c r="A6" s="40" t="s">
        <v>25</v>
      </c>
      <c r="B6" s="41" t="s">
        <v>26</v>
      </c>
      <c r="C6" s="42" t="s">
        <v>27</v>
      </c>
      <c r="D6" s="69">
        <v>3307.04</v>
      </c>
      <c r="E6" s="69">
        <v>80.2</v>
      </c>
      <c r="F6" s="69"/>
      <c r="G6" s="69" t="s">
        <v>28</v>
      </c>
      <c r="H6" s="69" t="s">
        <v>28</v>
      </c>
      <c r="I6" s="69" t="s">
        <v>29</v>
      </c>
      <c r="J6" s="69">
        <v>3307.0199999999995</v>
      </c>
      <c r="K6" s="69" t="s">
        <v>28</v>
      </c>
      <c r="L6" s="69" t="s">
        <v>28</v>
      </c>
      <c r="M6" s="69" t="s">
        <v>28</v>
      </c>
      <c r="N6" s="69" t="s">
        <v>28</v>
      </c>
      <c r="O6" s="55" t="s">
        <v>25</v>
      </c>
      <c r="P6" s="56" t="s">
        <v>26</v>
      </c>
      <c r="Q6" s="61">
        <v>2023.9</v>
      </c>
      <c r="R6" s="61">
        <f>J6</f>
        <v>3307.0199999999995</v>
      </c>
      <c r="S6" s="72" t="s">
        <v>57</v>
      </c>
      <c r="T6" s="153" t="s">
        <v>159</v>
      </c>
      <c r="U6" s="61"/>
      <c r="V6" s="72" t="s">
        <v>59</v>
      </c>
      <c r="W6" s="153" t="s">
        <v>159</v>
      </c>
      <c r="X6" s="72" t="s">
        <v>60</v>
      </c>
    </row>
    <row r="7" spans="1:24" ht="16.5" thickBot="1">
      <c r="A7" s="40" t="s">
        <v>30</v>
      </c>
      <c r="B7" s="46" t="s">
        <v>31</v>
      </c>
      <c r="C7" s="42" t="s">
        <v>27</v>
      </c>
      <c r="D7" s="69">
        <v>1023.6400000000003</v>
      </c>
      <c r="E7" s="69">
        <v>60.11</v>
      </c>
      <c r="F7" s="69"/>
      <c r="G7" s="69" t="s">
        <v>28</v>
      </c>
      <c r="H7" s="69" t="s">
        <v>28</v>
      </c>
      <c r="I7" s="69" t="s">
        <v>29</v>
      </c>
      <c r="J7" s="69">
        <v>1003.5999999999999</v>
      </c>
      <c r="K7" s="69" t="s">
        <v>28</v>
      </c>
      <c r="L7" s="69" t="s">
        <v>28</v>
      </c>
      <c r="M7" s="69" t="s">
        <v>28</v>
      </c>
      <c r="N7" s="69" t="s">
        <v>28</v>
      </c>
      <c r="O7" s="55" t="s">
        <v>30</v>
      </c>
      <c r="P7" s="59" t="s">
        <v>31</v>
      </c>
      <c r="Q7" s="61">
        <v>2023.9</v>
      </c>
      <c r="R7" s="61">
        <f>J7</f>
        <v>1003.5999999999999</v>
      </c>
      <c r="S7" s="72" t="s">
        <v>57</v>
      </c>
      <c r="T7" s="153" t="s">
        <v>81</v>
      </c>
      <c r="U7" s="61"/>
      <c r="V7" s="72" t="s">
        <v>59</v>
      </c>
      <c r="W7" s="153" t="s">
        <v>81</v>
      </c>
      <c r="X7" s="72" t="s">
        <v>60</v>
      </c>
    </row>
    <row r="8" spans="1:24" ht="86.25" thickBot="1">
      <c r="A8" s="40" t="s">
        <v>32</v>
      </c>
      <c r="B8" s="41" t="s">
        <v>33</v>
      </c>
      <c r="C8" s="42" t="s">
        <v>27</v>
      </c>
      <c r="D8" s="69">
        <v>7.5</v>
      </c>
      <c r="E8" s="69">
        <v>0</v>
      </c>
      <c r="F8" s="69"/>
      <c r="G8" s="69" t="s">
        <v>34</v>
      </c>
      <c r="H8" s="69">
        <v>7.5</v>
      </c>
      <c r="I8" s="69" t="s">
        <v>28</v>
      </c>
      <c r="J8" s="69" t="s">
        <v>28</v>
      </c>
      <c r="K8" s="69" t="s">
        <v>28</v>
      </c>
      <c r="L8" s="69" t="s">
        <v>28</v>
      </c>
      <c r="M8" s="69" t="s">
        <v>28</v>
      </c>
      <c r="N8" s="69" t="s">
        <v>28</v>
      </c>
      <c r="O8" s="55" t="s">
        <v>38</v>
      </c>
      <c r="P8" s="56" t="s">
        <v>39</v>
      </c>
      <c r="Q8" s="61">
        <v>2023.9</v>
      </c>
      <c r="R8" s="61">
        <f>J10</f>
        <v>20939.879999999997</v>
      </c>
      <c r="S8" s="72" t="s">
        <v>57</v>
      </c>
      <c r="T8" s="150" t="s">
        <v>160</v>
      </c>
      <c r="U8" s="61"/>
      <c r="V8" s="72" t="s">
        <v>59</v>
      </c>
      <c r="W8" s="150" t="s">
        <v>160</v>
      </c>
      <c r="X8" s="72" t="s">
        <v>60</v>
      </c>
    </row>
    <row r="9" spans="1:24" ht="29.25" thickBot="1">
      <c r="A9" s="40" t="s">
        <v>35</v>
      </c>
      <c r="B9" s="41" t="s">
        <v>36</v>
      </c>
      <c r="C9" s="42" t="s">
        <v>27</v>
      </c>
      <c r="D9" s="69">
        <v>3.2</v>
      </c>
      <c r="E9" s="69">
        <v>0</v>
      </c>
      <c r="F9" s="69"/>
      <c r="G9" s="69" t="s">
        <v>37</v>
      </c>
      <c r="H9" s="69">
        <v>3.2</v>
      </c>
      <c r="I9" s="69" t="s">
        <v>28</v>
      </c>
      <c r="J9" s="69" t="s">
        <v>28</v>
      </c>
      <c r="K9" s="69" t="s">
        <v>28</v>
      </c>
      <c r="L9" s="69" t="s">
        <v>28</v>
      </c>
      <c r="M9" s="69" t="s">
        <v>28</v>
      </c>
      <c r="N9" s="69" t="s">
        <v>28</v>
      </c>
      <c r="O9" s="60" t="s">
        <v>63</v>
      </c>
      <c r="P9" s="61"/>
      <c r="Q9" s="61"/>
      <c r="R9" s="61">
        <f>SUM(R6:R8)</f>
        <v>25250.499999999996</v>
      </c>
      <c r="S9" s="61"/>
      <c r="T9" s="61"/>
      <c r="U9" s="61"/>
      <c r="V9" s="61"/>
      <c r="W9" s="61"/>
      <c r="X9" s="61"/>
    </row>
    <row r="10" spans="1:15" ht="15.75">
      <c r="A10" s="40" t="s">
        <v>38</v>
      </c>
      <c r="B10" s="41" t="s">
        <v>39</v>
      </c>
      <c r="C10" s="42" t="s">
        <v>27</v>
      </c>
      <c r="D10" s="69">
        <v>20933.129999999997</v>
      </c>
      <c r="E10" s="69">
        <v>270.38</v>
      </c>
      <c r="F10" s="69"/>
      <c r="G10" s="69" t="s">
        <v>28</v>
      </c>
      <c r="H10" s="69" t="s">
        <v>28</v>
      </c>
      <c r="I10" s="69" t="s">
        <v>29</v>
      </c>
      <c r="J10" s="69">
        <v>20939.879999999997</v>
      </c>
      <c r="K10" s="69" t="s">
        <v>28</v>
      </c>
      <c r="L10" s="69" t="s">
        <v>28</v>
      </c>
      <c r="M10" s="69" t="s">
        <v>28</v>
      </c>
      <c r="N10" s="69" t="s">
        <v>28</v>
      </c>
      <c r="O10" s="62"/>
    </row>
    <row r="11" spans="1:15" ht="14.25">
      <c r="A11" s="47"/>
      <c r="O11" s="51" t="s">
        <v>40</v>
      </c>
    </row>
    <row r="12" spans="1:24" ht="14.25">
      <c r="A12" s="37" t="s">
        <v>40</v>
      </c>
      <c r="O12" s="235" t="s">
        <v>64</v>
      </c>
      <c r="P12" s="235"/>
      <c r="Q12" s="235"/>
      <c r="R12" s="235"/>
      <c r="S12" s="235"/>
      <c r="T12" s="235"/>
      <c r="U12" s="235"/>
      <c r="V12" s="235"/>
      <c r="W12" s="235"/>
      <c r="X12" s="235"/>
    </row>
    <row r="13" spans="1:24" ht="14.25">
      <c r="A13" s="232" t="s">
        <v>41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O13" s="235" t="s">
        <v>65</v>
      </c>
      <c r="P13" s="235"/>
      <c r="Q13" s="235"/>
      <c r="R13" s="235"/>
      <c r="S13" s="235"/>
      <c r="T13" s="235"/>
      <c r="U13" s="235"/>
      <c r="V13" s="235"/>
      <c r="W13" s="235"/>
      <c r="X13" s="235"/>
    </row>
    <row r="14" spans="1:24" ht="14.25">
      <c r="A14" s="232" t="s">
        <v>42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O14" s="235" t="s">
        <v>66</v>
      </c>
      <c r="P14" s="235"/>
      <c r="Q14" s="235"/>
      <c r="R14" s="235"/>
      <c r="S14" s="235"/>
      <c r="T14" s="235"/>
      <c r="U14" s="235"/>
      <c r="V14" s="235"/>
      <c r="W14" s="235"/>
      <c r="X14" s="235"/>
    </row>
    <row r="15" spans="1:24" ht="14.25">
      <c r="A15" s="232" t="s">
        <v>43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O15" s="235" t="s">
        <v>67</v>
      </c>
      <c r="P15" s="235"/>
      <c r="Q15" s="235"/>
      <c r="R15" s="235"/>
      <c r="S15" s="235"/>
      <c r="T15" s="235"/>
      <c r="U15" s="235"/>
      <c r="V15" s="235"/>
      <c r="W15" s="235"/>
      <c r="X15" s="235"/>
    </row>
    <row r="16" spans="1:24" ht="14.25">
      <c r="A16" s="232" t="s">
        <v>44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O16" s="235" t="s">
        <v>68</v>
      </c>
      <c r="P16" s="235"/>
      <c r="Q16" s="235"/>
      <c r="R16" s="235"/>
      <c r="S16" s="235"/>
      <c r="T16" s="235"/>
      <c r="U16" s="235"/>
      <c r="V16" s="235"/>
      <c r="W16" s="235"/>
      <c r="X16" s="235"/>
    </row>
    <row r="17" spans="1:24" ht="14.25">
      <c r="A17" s="232" t="s">
        <v>45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O17" s="235" t="s">
        <v>69</v>
      </c>
      <c r="P17" s="235"/>
      <c r="Q17" s="235"/>
      <c r="R17" s="235"/>
      <c r="S17" s="235"/>
      <c r="T17" s="235"/>
      <c r="U17" s="235"/>
      <c r="V17" s="235"/>
      <c r="W17" s="235"/>
      <c r="X17" s="235"/>
    </row>
  </sheetData>
  <sheetProtection/>
  <mergeCells count="15">
    <mergeCell ref="A17:M17"/>
    <mergeCell ref="O17:X17"/>
    <mergeCell ref="A14:M14"/>
    <mergeCell ref="O14:X14"/>
    <mergeCell ref="A15:M15"/>
    <mergeCell ref="O15:X15"/>
    <mergeCell ref="A16:M16"/>
    <mergeCell ref="O16:X16"/>
    <mergeCell ref="A3:M3"/>
    <mergeCell ref="O3:X3"/>
    <mergeCell ref="A4:M4"/>
    <mergeCell ref="O4:X4"/>
    <mergeCell ref="O12:X12"/>
    <mergeCell ref="A13:M13"/>
    <mergeCell ref="O13:X13"/>
  </mergeCells>
  <printOptions/>
  <pageMargins left="0.7480314960629921" right="0.7480314960629921" top="0.984251968503937" bottom="0.984251968503937" header="0.5118110236220472" footer="0.5118110236220472"/>
  <pageSetup orientation="landscape" pageOrder="overThenDown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R43"/>
  <sheetViews>
    <sheetView zoomScalePageLayoutView="0" workbookViewId="0" topLeftCell="A26">
      <selection activeCell="R40" sqref="R40"/>
    </sheetView>
  </sheetViews>
  <sheetFormatPr defaultColWidth="9.00390625" defaultRowHeight="14.25"/>
  <sheetData>
    <row r="3" spans="3:16" ht="21">
      <c r="C3" s="249" t="s">
        <v>147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38"/>
    </row>
    <row r="4" spans="3:16" ht="15.75">
      <c r="C4" s="251" t="s">
        <v>148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38"/>
    </row>
    <row r="5" spans="1:16" ht="42.75">
      <c r="A5" s="247" t="s">
        <v>111</v>
      </c>
      <c r="B5" s="247"/>
      <c r="C5" s="39" t="s">
        <v>11</v>
      </c>
      <c r="D5" s="39" t="s">
        <v>12</v>
      </c>
      <c r="E5" s="39" t="s">
        <v>13</v>
      </c>
      <c r="F5" s="39" t="s">
        <v>14</v>
      </c>
      <c r="G5" s="39" t="s">
        <v>15</v>
      </c>
      <c r="H5" s="39" t="s">
        <v>16</v>
      </c>
      <c r="I5" s="39" t="s">
        <v>17</v>
      </c>
      <c r="J5" s="39" t="s">
        <v>18</v>
      </c>
      <c r="K5" s="39" t="s">
        <v>19</v>
      </c>
      <c r="L5" s="39" t="s">
        <v>20</v>
      </c>
      <c r="M5" s="39" t="s">
        <v>21</v>
      </c>
      <c r="N5" s="39" t="s">
        <v>22</v>
      </c>
      <c r="O5" s="39" t="s">
        <v>23</v>
      </c>
      <c r="P5" s="39" t="s">
        <v>24</v>
      </c>
    </row>
    <row r="6" spans="3:16" ht="15.75">
      <c r="C6" s="40" t="s">
        <v>25</v>
      </c>
      <c r="D6" s="41" t="s">
        <v>26</v>
      </c>
      <c r="E6" s="42" t="s">
        <v>27</v>
      </c>
      <c r="F6" s="130">
        <v>3296.4</v>
      </c>
      <c r="G6" s="130">
        <v>37.54</v>
      </c>
      <c r="H6" s="130"/>
      <c r="I6" s="130" t="s">
        <v>28</v>
      </c>
      <c r="J6" s="130" t="s">
        <v>28</v>
      </c>
      <c r="K6" s="130" t="s">
        <v>29</v>
      </c>
      <c r="L6" s="130">
        <v>3362.82</v>
      </c>
      <c r="M6" s="130" t="s">
        <v>28</v>
      </c>
      <c r="N6" s="130" t="s">
        <v>28</v>
      </c>
      <c r="O6" s="130" t="s">
        <v>28</v>
      </c>
      <c r="P6" s="130" t="s">
        <v>28</v>
      </c>
    </row>
    <row r="7" spans="3:16" ht="15.75">
      <c r="C7" s="40" t="s">
        <v>30</v>
      </c>
      <c r="D7" s="46" t="s">
        <v>31</v>
      </c>
      <c r="E7" s="42" t="s">
        <v>27</v>
      </c>
      <c r="F7" s="130">
        <v>1482.21</v>
      </c>
      <c r="G7" s="130">
        <v>100.6</v>
      </c>
      <c r="H7" s="130"/>
      <c r="I7" s="130" t="s">
        <v>28</v>
      </c>
      <c r="J7" s="130" t="s">
        <v>28</v>
      </c>
      <c r="K7" s="130" t="s">
        <v>29</v>
      </c>
      <c r="L7" s="130">
        <v>1442.8</v>
      </c>
      <c r="M7" s="130" t="s">
        <v>28</v>
      </c>
      <c r="N7" s="130" t="s">
        <v>28</v>
      </c>
      <c r="O7" s="130" t="s">
        <v>28</v>
      </c>
      <c r="P7" s="130" t="s">
        <v>28</v>
      </c>
    </row>
    <row r="8" spans="3:16" ht="15.75">
      <c r="C8" s="40" t="s">
        <v>32</v>
      </c>
      <c r="D8" s="41" t="s">
        <v>33</v>
      </c>
      <c r="E8" s="42" t="s">
        <v>27</v>
      </c>
      <c r="F8" s="130">
        <v>6.7</v>
      </c>
      <c r="G8" s="130">
        <v>0</v>
      </c>
      <c r="H8" s="130"/>
      <c r="I8" s="130" t="s">
        <v>34</v>
      </c>
      <c r="J8" s="130">
        <v>6.7</v>
      </c>
      <c r="K8" s="130" t="s">
        <v>28</v>
      </c>
      <c r="L8" s="130" t="s">
        <v>28</v>
      </c>
      <c r="M8" s="130" t="s">
        <v>28</v>
      </c>
      <c r="N8" s="130" t="s">
        <v>28</v>
      </c>
      <c r="O8" s="130" t="s">
        <v>28</v>
      </c>
      <c r="P8" s="130" t="s">
        <v>28</v>
      </c>
    </row>
    <row r="9" spans="3:16" ht="28.5">
      <c r="C9" s="40" t="s">
        <v>35</v>
      </c>
      <c r="D9" s="41" t="s">
        <v>36</v>
      </c>
      <c r="E9" s="42" t="s">
        <v>27</v>
      </c>
      <c r="F9" s="130">
        <v>3.1</v>
      </c>
      <c r="G9" s="130">
        <v>0</v>
      </c>
      <c r="H9" s="130"/>
      <c r="I9" s="130" t="s">
        <v>37</v>
      </c>
      <c r="J9" s="130">
        <v>3.1</v>
      </c>
      <c r="K9" s="130" t="s">
        <v>28</v>
      </c>
      <c r="L9" s="130" t="s">
        <v>28</v>
      </c>
      <c r="M9" s="130" t="s">
        <v>28</v>
      </c>
      <c r="N9" s="130" t="s">
        <v>28</v>
      </c>
      <c r="O9" s="130" t="s">
        <v>28</v>
      </c>
      <c r="P9" s="130" t="s">
        <v>28</v>
      </c>
    </row>
    <row r="10" spans="3:16" ht="15.75">
      <c r="C10" s="40" t="s">
        <v>38</v>
      </c>
      <c r="D10" s="41" t="s">
        <v>39</v>
      </c>
      <c r="E10" s="42" t="s">
        <v>27</v>
      </c>
      <c r="F10" s="130">
        <v>17834.31</v>
      </c>
      <c r="G10" s="130">
        <v>872.5799999999999</v>
      </c>
      <c r="H10" s="130"/>
      <c r="I10" s="130" t="s">
        <v>28</v>
      </c>
      <c r="J10" s="130" t="s">
        <v>28</v>
      </c>
      <c r="K10" s="130" t="s">
        <v>29</v>
      </c>
      <c r="L10" s="130">
        <v>17168.4</v>
      </c>
      <c r="M10" s="130" t="s">
        <v>28</v>
      </c>
      <c r="N10" s="130" t="s">
        <v>28</v>
      </c>
      <c r="O10" s="130" t="s">
        <v>28</v>
      </c>
      <c r="P10" s="130" t="s">
        <v>28</v>
      </c>
    </row>
    <row r="13" spans="3:16" ht="21">
      <c r="C13" s="253" t="s">
        <v>156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38"/>
    </row>
    <row r="14" spans="3:16" ht="15.75">
      <c r="C14" s="254" t="s">
        <v>157</v>
      </c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38"/>
    </row>
    <row r="15" spans="1:16" ht="42.75">
      <c r="A15" s="247" t="s">
        <v>111</v>
      </c>
      <c r="B15" s="247"/>
      <c r="C15" s="39" t="s">
        <v>11</v>
      </c>
      <c r="D15" s="39" t="s">
        <v>12</v>
      </c>
      <c r="E15" s="39" t="s">
        <v>13</v>
      </c>
      <c r="F15" s="39" t="s">
        <v>14</v>
      </c>
      <c r="G15" s="39" t="s">
        <v>15</v>
      </c>
      <c r="H15" s="39" t="s">
        <v>16</v>
      </c>
      <c r="I15" s="39" t="s">
        <v>17</v>
      </c>
      <c r="J15" s="39" t="s">
        <v>18</v>
      </c>
      <c r="K15" s="39" t="s">
        <v>19</v>
      </c>
      <c r="L15" s="39" t="s">
        <v>20</v>
      </c>
      <c r="M15" s="39" t="s">
        <v>21</v>
      </c>
      <c r="N15" s="39" t="s">
        <v>22</v>
      </c>
      <c r="O15" s="39" t="s">
        <v>23</v>
      </c>
      <c r="P15" s="39" t="s">
        <v>24</v>
      </c>
    </row>
    <row r="16" spans="3:16" ht="15.75">
      <c r="C16" s="40" t="s">
        <v>25</v>
      </c>
      <c r="D16" s="41" t="s">
        <v>26</v>
      </c>
      <c r="E16" s="42" t="s">
        <v>27</v>
      </c>
      <c r="F16" s="69">
        <v>2944.4</v>
      </c>
      <c r="G16" s="69">
        <v>80.18</v>
      </c>
      <c r="H16" s="69"/>
      <c r="I16" s="69" t="s">
        <v>28</v>
      </c>
      <c r="J16" s="69" t="s">
        <v>28</v>
      </c>
      <c r="K16" s="69" t="s">
        <v>29</v>
      </c>
      <c r="L16" s="69">
        <v>2901.76</v>
      </c>
      <c r="M16" s="69" t="s">
        <v>28</v>
      </c>
      <c r="N16" s="69" t="s">
        <v>28</v>
      </c>
      <c r="O16" s="69" t="s">
        <v>28</v>
      </c>
      <c r="P16" s="69" t="s">
        <v>28</v>
      </c>
    </row>
    <row r="17" spans="3:16" ht="15.75">
      <c r="C17" s="40" t="s">
        <v>30</v>
      </c>
      <c r="D17" s="46" t="s">
        <v>31</v>
      </c>
      <c r="E17" s="42" t="s">
        <v>27</v>
      </c>
      <c r="F17" s="69">
        <v>1083.5900000000004</v>
      </c>
      <c r="G17" s="69">
        <v>40.07</v>
      </c>
      <c r="H17" s="69"/>
      <c r="I17" s="69" t="s">
        <v>28</v>
      </c>
      <c r="J17" s="69" t="s">
        <v>28</v>
      </c>
      <c r="K17" s="69" t="s">
        <v>29</v>
      </c>
      <c r="L17" s="69">
        <v>1144.1200000000001</v>
      </c>
      <c r="M17" s="69" t="s">
        <v>28</v>
      </c>
      <c r="N17" s="69" t="s">
        <v>28</v>
      </c>
      <c r="O17" s="69" t="s">
        <v>28</v>
      </c>
      <c r="P17" s="69" t="s">
        <v>28</v>
      </c>
    </row>
    <row r="18" spans="3:16" ht="15.75">
      <c r="C18" s="40" t="s">
        <v>32</v>
      </c>
      <c r="D18" s="41" t="s">
        <v>33</v>
      </c>
      <c r="E18" s="42" t="s">
        <v>27</v>
      </c>
      <c r="F18" s="69">
        <v>6.08</v>
      </c>
      <c r="G18" s="69">
        <v>0</v>
      </c>
      <c r="H18" s="69"/>
      <c r="I18" s="69" t="s">
        <v>34</v>
      </c>
      <c r="J18" s="69">
        <v>6.08</v>
      </c>
      <c r="K18" s="69" t="s">
        <v>28</v>
      </c>
      <c r="L18" s="69" t="s">
        <v>28</v>
      </c>
      <c r="M18" s="69" t="s">
        <v>28</v>
      </c>
      <c r="N18" s="69" t="s">
        <v>28</v>
      </c>
      <c r="O18" s="69" t="s">
        <v>28</v>
      </c>
      <c r="P18" s="69" t="s">
        <v>28</v>
      </c>
    </row>
    <row r="19" spans="3:16" ht="28.5">
      <c r="C19" s="40" t="s">
        <v>35</v>
      </c>
      <c r="D19" s="41" t="s">
        <v>36</v>
      </c>
      <c r="E19" s="42" t="s">
        <v>27</v>
      </c>
      <c r="F19" s="69">
        <v>3.5</v>
      </c>
      <c r="G19" s="69">
        <v>0</v>
      </c>
      <c r="H19" s="69"/>
      <c r="I19" s="69" t="s">
        <v>37</v>
      </c>
      <c r="J19" s="69">
        <v>3.5</v>
      </c>
      <c r="K19" s="69" t="s">
        <v>28</v>
      </c>
      <c r="L19" s="69" t="s">
        <v>28</v>
      </c>
      <c r="M19" s="69" t="s">
        <v>28</v>
      </c>
      <c r="N19" s="69" t="s">
        <v>28</v>
      </c>
      <c r="O19" s="69" t="s">
        <v>28</v>
      </c>
      <c r="P19" s="69" t="s">
        <v>28</v>
      </c>
    </row>
    <row r="20" spans="3:16" ht="15.75">
      <c r="C20" s="40" t="s">
        <v>38</v>
      </c>
      <c r="D20" s="41" t="s">
        <v>39</v>
      </c>
      <c r="E20" s="42" t="s">
        <v>27</v>
      </c>
      <c r="F20" s="69">
        <v>7860.029999999998</v>
      </c>
      <c r="G20" s="69">
        <v>277.13</v>
      </c>
      <c r="H20" s="69"/>
      <c r="I20" s="69" t="s">
        <v>28</v>
      </c>
      <c r="J20" s="69" t="s">
        <v>28</v>
      </c>
      <c r="K20" s="69" t="s">
        <v>29</v>
      </c>
      <c r="L20" s="69">
        <v>8455.48</v>
      </c>
      <c r="M20" s="69" t="s">
        <v>28</v>
      </c>
      <c r="N20" s="69" t="s">
        <v>28</v>
      </c>
      <c r="O20" s="69" t="s">
        <v>28</v>
      </c>
      <c r="P20" s="69" t="s">
        <v>28</v>
      </c>
    </row>
    <row r="23" spans="3:16" ht="21">
      <c r="C23" s="255" t="s">
        <v>161</v>
      </c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38"/>
    </row>
    <row r="24" spans="3:16" ht="15.75">
      <c r="C24" s="257" t="s">
        <v>164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38"/>
    </row>
    <row r="25" spans="1:16" ht="42.75">
      <c r="A25" s="247" t="s">
        <v>111</v>
      </c>
      <c r="B25" s="247"/>
      <c r="C25" s="39" t="s">
        <v>11</v>
      </c>
      <c r="D25" s="39" t="s">
        <v>12</v>
      </c>
      <c r="E25" s="39" t="s">
        <v>13</v>
      </c>
      <c r="F25" s="39" t="s">
        <v>14</v>
      </c>
      <c r="G25" s="39" t="s">
        <v>15</v>
      </c>
      <c r="H25" s="39" t="s">
        <v>16</v>
      </c>
      <c r="I25" s="39" t="s">
        <v>17</v>
      </c>
      <c r="J25" s="39" t="s">
        <v>18</v>
      </c>
      <c r="K25" s="39" t="s">
        <v>19</v>
      </c>
      <c r="L25" s="39" t="s">
        <v>20</v>
      </c>
      <c r="M25" s="39" t="s">
        <v>21</v>
      </c>
      <c r="N25" s="39" t="s">
        <v>22</v>
      </c>
      <c r="O25" s="39" t="s">
        <v>23</v>
      </c>
      <c r="P25" s="39" t="s">
        <v>24</v>
      </c>
    </row>
    <row r="26" spans="3:16" ht="15.75">
      <c r="C26" s="40" t="s">
        <v>25</v>
      </c>
      <c r="D26" s="41" t="s">
        <v>26</v>
      </c>
      <c r="E26" s="42" t="s">
        <v>27</v>
      </c>
      <c r="F26" s="69">
        <v>3307.04</v>
      </c>
      <c r="G26" s="69">
        <v>80.2</v>
      </c>
      <c r="H26" s="69"/>
      <c r="I26" s="69" t="s">
        <v>28</v>
      </c>
      <c r="J26" s="69" t="s">
        <v>28</v>
      </c>
      <c r="K26" s="69" t="s">
        <v>29</v>
      </c>
      <c r="L26" s="69">
        <v>3307.0199999999995</v>
      </c>
      <c r="M26" s="69" t="s">
        <v>28</v>
      </c>
      <c r="N26" s="69" t="s">
        <v>28</v>
      </c>
      <c r="O26" s="69" t="s">
        <v>28</v>
      </c>
      <c r="P26" s="69" t="s">
        <v>28</v>
      </c>
    </row>
    <row r="27" spans="3:16" ht="15.75">
      <c r="C27" s="40" t="s">
        <v>30</v>
      </c>
      <c r="D27" s="46" t="s">
        <v>31</v>
      </c>
      <c r="E27" s="42" t="s">
        <v>27</v>
      </c>
      <c r="F27" s="69">
        <v>1023.6400000000003</v>
      </c>
      <c r="G27" s="69">
        <v>60.11</v>
      </c>
      <c r="H27" s="69"/>
      <c r="I27" s="69" t="s">
        <v>28</v>
      </c>
      <c r="J27" s="69" t="s">
        <v>28</v>
      </c>
      <c r="K27" s="69" t="s">
        <v>29</v>
      </c>
      <c r="L27" s="69">
        <v>1003.5999999999999</v>
      </c>
      <c r="M27" s="69" t="s">
        <v>28</v>
      </c>
      <c r="N27" s="69" t="s">
        <v>28</v>
      </c>
      <c r="O27" s="69" t="s">
        <v>28</v>
      </c>
      <c r="P27" s="69" t="s">
        <v>28</v>
      </c>
    </row>
    <row r="28" spans="3:16" ht="15.75">
      <c r="C28" s="40" t="s">
        <v>32</v>
      </c>
      <c r="D28" s="41" t="s">
        <v>33</v>
      </c>
      <c r="E28" s="42" t="s">
        <v>27</v>
      </c>
      <c r="F28" s="69">
        <v>7.5</v>
      </c>
      <c r="G28" s="69">
        <v>0</v>
      </c>
      <c r="H28" s="69"/>
      <c r="I28" s="69" t="s">
        <v>34</v>
      </c>
      <c r="J28" s="69">
        <v>7.5</v>
      </c>
      <c r="K28" s="69" t="s">
        <v>28</v>
      </c>
      <c r="L28" s="69" t="s">
        <v>28</v>
      </c>
      <c r="M28" s="69" t="s">
        <v>28</v>
      </c>
      <c r="N28" s="69" t="s">
        <v>28</v>
      </c>
      <c r="O28" s="69" t="s">
        <v>28</v>
      </c>
      <c r="P28" s="69" t="s">
        <v>28</v>
      </c>
    </row>
    <row r="29" spans="3:16" ht="28.5">
      <c r="C29" s="40" t="s">
        <v>35</v>
      </c>
      <c r="D29" s="41" t="s">
        <v>36</v>
      </c>
      <c r="E29" s="42" t="s">
        <v>27</v>
      </c>
      <c r="F29" s="69">
        <v>3.2</v>
      </c>
      <c r="G29" s="69">
        <v>0</v>
      </c>
      <c r="H29" s="69"/>
      <c r="I29" s="69" t="s">
        <v>37</v>
      </c>
      <c r="J29" s="69">
        <v>3.2</v>
      </c>
      <c r="K29" s="69" t="s">
        <v>28</v>
      </c>
      <c r="L29" s="69" t="s">
        <v>28</v>
      </c>
      <c r="M29" s="69" t="s">
        <v>28</v>
      </c>
      <c r="N29" s="69" t="s">
        <v>28</v>
      </c>
      <c r="O29" s="69" t="s">
        <v>28</v>
      </c>
      <c r="P29" s="69" t="s">
        <v>28</v>
      </c>
    </row>
    <row r="30" spans="3:16" ht="15.75">
      <c r="C30" s="40" t="s">
        <v>38</v>
      </c>
      <c r="D30" s="41" t="s">
        <v>39</v>
      </c>
      <c r="E30" s="42" t="s">
        <v>27</v>
      </c>
      <c r="F30" s="69">
        <v>20933.129999999997</v>
      </c>
      <c r="G30" s="69">
        <v>270.38</v>
      </c>
      <c r="H30" s="69"/>
      <c r="I30" s="69" t="s">
        <v>28</v>
      </c>
      <c r="J30" s="69" t="s">
        <v>28</v>
      </c>
      <c r="K30" s="69" t="s">
        <v>29</v>
      </c>
      <c r="L30" s="69">
        <v>20939.879999999997</v>
      </c>
      <c r="M30" s="69" t="s">
        <v>28</v>
      </c>
      <c r="N30" s="69" t="s">
        <v>28</v>
      </c>
      <c r="O30" s="69" t="s">
        <v>28</v>
      </c>
      <c r="P30" s="69" t="s">
        <v>28</v>
      </c>
    </row>
    <row r="33" spans="3:16" ht="21">
      <c r="C33" s="259" t="s">
        <v>165</v>
      </c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38"/>
    </row>
    <row r="34" spans="3:16" ht="15.75">
      <c r="C34" s="260" t="s">
        <v>164</v>
      </c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38"/>
    </row>
    <row r="35" spans="3:18" ht="42.75">
      <c r="C35" s="39" t="s">
        <v>11</v>
      </c>
      <c r="D35" s="39" t="s">
        <v>12</v>
      </c>
      <c r="E35" s="39" t="s">
        <v>13</v>
      </c>
      <c r="F35" s="39" t="s">
        <v>14</v>
      </c>
      <c r="G35" s="99" t="s">
        <v>114</v>
      </c>
      <c r="H35" s="102" t="s">
        <v>16</v>
      </c>
      <c r="I35" s="39" t="s">
        <v>17</v>
      </c>
      <c r="J35" s="39" t="s">
        <v>18</v>
      </c>
      <c r="K35" s="39" t="s">
        <v>19</v>
      </c>
      <c r="L35" s="39" t="s">
        <v>20</v>
      </c>
      <c r="M35" s="39" t="s">
        <v>21</v>
      </c>
      <c r="N35" s="39" t="s">
        <v>22</v>
      </c>
      <c r="O35" s="39" t="s">
        <v>23</v>
      </c>
      <c r="P35" s="39" t="s">
        <v>24</v>
      </c>
      <c r="Q35" s="100" t="s">
        <v>112</v>
      </c>
      <c r="R35" s="101" t="s">
        <v>113</v>
      </c>
    </row>
    <row r="36" spans="3:18" ht="15.75">
      <c r="C36" s="40" t="s">
        <v>25</v>
      </c>
      <c r="D36" s="41" t="s">
        <v>26</v>
      </c>
      <c r="E36" s="42" t="s">
        <v>27</v>
      </c>
      <c r="F36" s="69">
        <f>F26+F16+F6</f>
        <v>9547.84</v>
      </c>
      <c r="G36" s="155">
        <f>F36-L36</f>
        <v>-23.76000000000022</v>
      </c>
      <c r="H36" s="154">
        <f>G26</f>
        <v>80.2</v>
      </c>
      <c r="I36" s="69" t="s">
        <v>28</v>
      </c>
      <c r="J36" s="69" t="s">
        <v>28</v>
      </c>
      <c r="K36" s="69" t="s">
        <v>29</v>
      </c>
      <c r="L36" s="69">
        <f>L26+L16+L6</f>
        <v>9571.6</v>
      </c>
      <c r="M36" s="69" t="s">
        <v>28</v>
      </c>
      <c r="N36" s="69" t="s">
        <v>28</v>
      </c>
      <c r="O36" s="69" t="s">
        <v>28</v>
      </c>
      <c r="P36" s="69" t="s">
        <v>28</v>
      </c>
      <c r="Q36" s="156">
        <v>103.9599999999997</v>
      </c>
      <c r="R36" s="108">
        <f>Q36+G36</f>
        <v>80.19999999999948</v>
      </c>
    </row>
    <row r="37" spans="3:18" s="163" customFormat="1" ht="15.75">
      <c r="C37" s="157" t="s">
        <v>30</v>
      </c>
      <c r="D37" s="158" t="s">
        <v>31</v>
      </c>
      <c r="E37" s="159" t="s">
        <v>27</v>
      </c>
      <c r="F37" s="157">
        <f>F27+F17+F7</f>
        <v>3589.4400000000005</v>
      </c>
      <c r="G37" s="160">
        <f>F37-L37</f>
        <v>-1.0799999999999272</v>
      </c>
      <c r="H37" s="157">
        <f>G27</f>
        <v>60.11</v>
      </c>
      <c r="I37" s="157" t="s">
        <v>28</v>
      </c>
      <c r="J37" s="157" t="s">
        <v>28</v>
      </c>
      <c r="K37" s="157" t="s">
        <v>29</v>
      </c>
      <c r="L37" s="157">
        <f>L27+L17+L7</f>
        <v>3590.5200000000004</v>
      </c>
      <c r="M37" s="157" t="s">
        <v>28</v>
      </c>
      <c r="N37" s="157" t="s">
        <v>28</v>
      </c>
      <c r="O37" s="157" t="s">
        <v>28</v>
      </c>
      <c r="P37" s="157" t="s">
        <v>28</v>
      </c>
      <c r="Q37" s="161">
        <v>61.19000000000065</v>
      </c>
      <c r="R37" s="162">
        <f>Q37+G37</f>
        <v>60.110000000000724</v>
      </c>
    </row>
    <row r="38" spans="3:18" ht="15.75">
      <c r="C38" s="40" t="s">
        <v>32</v>
      </c>
      <c r="D38" s="41" t="s">
        <v>33</v>
      </c>
      <c r="E38" s="42" t="s">
        <v>27</v>
      </c>
      <c r="F38" s="69">
        <f>F28+F18+F8</f>
        <v>20.28</v>
      </c>
      <c r="G38" s="155">
        <f>F38-J38</f>
        <v>0</v>
      </c>
      <c r="H38" s="154">
        <f>G28</f>
        <v>0</v>
      </c>
      <c r="I38" s="69" t="s">
        <v>34</v>
      </c>
      <c r="J38" s="69">
        <f>J28+J18+J8</f>
        <v>20.28</v>
      </c>
      <c r="K38" s="69" t="s">
        <v>28</v>
      </c>
      <c r="L38" s="69" t="s">
        <v>28</v>
      </c>
      <c r="M38" s="69" t="s">
        <v>28</v>
      </c>
      <c r="N38" s="69" t="s">
        <v>28</v>
      </c>
      <c r="O38" s="69" t="s">
        <v>28</v>
      </c>
      <c r="P38" s="69" t="s">
        <v>28</v>
      </c>
      <c r="Q38" s="156">
        <v>0</v>
      </c>
      <c r="R38" s="108">
        <f>Q38+G38</f>
        <v>0</v>
      </c>
    </row>
    <row r="39" spans="3:18" ht="28.5">
      <c r="C39" s="40" t="s">
        <v>35</v>
      </c>
      <c r="D39" s="41" t="s">
        <v>36</v>
      </c>
      <c r="E39" s="42" t="s">
        <v>27</v>
      </c>
      <c r="F39" s="69">
        <f>F29+F19+F9</f>
        <v>9.8</v>
      </c>
      <c r="G39" s="155">
        <f>F39-J39</f>
        <v>0</v>
      </c>
      <c r="H39" s="154">
        <f>G29</f>
        <v>0</v>
      </c>
      <c r="I39" s="69" t="s">
        <v>37</v>
      </c>
      <c r="J39" s="69">
        <f>J29+J19+J9</f>
        <v>9.8</v>
      </c>
      <c r="K39" s="69" t="s">
        <v>28</v>
      </c>
      <c r="L39" s="69" t="s">
        <v>28</v>
      </c>
      <c r="M39" s="69" t="s">
        <v>28</v>
      </c>
      <c r="N39" s="69" t="s">
        <v>28</v>
      </c>
      <c r="O39" s="69" t="s">
        <v>28</v>
      </c>
      <c r="P39" s="69" t="s">
        <v>28</v>
      </c>
      <c r="Q39" s="156">
        <v>0</v>
      </c>
      <c r="R39" s="108">
        <f>Q39+G39</f>
        <v>0</v>
      </c>
    </row>
    <row r="40" spans="3:18" s="163" customFormat="1" ht="15.75">
      <c r="C40" s="157" t="s">
        <v>38</v>
      </c>
      <c r="D40" s="164" t="s">
        <v>39</v>
      </c>
      <c r="E40" s="159" t="s">
        <v>27</v>
      </c>
      <c r="F40" s="157">
        <f>F30+F20+F10</f>
        <v>46627.47</v>
      </c>
      <c r="G40" s="160">
        <f>F40-L40</f>
        <v>63.7100000000064</v>
      </c>
      <c r="H40" s="157">
        <f>G30</f>
        <v>270.38</v>
      </c>
      <c r="I40" s="157" t="s">
        <v>28</v>
      </c>
      <c r="J40" s="157" t="s">
        <v>28</v>
      </c>
      <c r="K40" s="157" t="s">
        <v>29</v>
      </c>
      <c r="L40" s="157">
        <f>L30+L20+L10</f>
        <v>46563.759999999995</v>
      </c>
      <c r="M40" s="157" t="s">
        <v>28</v>
      </c>
      <c r="N40" s="157" t="s">
        <v>28</v>
      </c>
      <c r="O40" s="157" t="s">
        <v>28</v>
      </c>
      <c r="P40" s="157" t="s">
        <v>28</v>
      </c>
      <c r="Q40" s="161">
        <v>206.66999999999183</v>
      </c>
      <c r="R40" s="162">
        <f>Q40+G40</f>
        <v>270.37999999999823</v>
      </c>
    </row>
    <row r="43" spans="6:12" ht="14.25">
      <c r="F43">
        <f>F37+F40</f>
        <v>50216.91</v>
      </c>
      <c r="G43">
        <f>G40+G37</f>
        <v>62.630000000006476</v>
      </c>
      <c r="H43">
        <f>H37+H40</f>
        <v>330.49</v>
      </c>
      <c r="L43">
        <f>L37+L40</f>
        <v>50154.28</v>
      </c>
    </row>
  </sheetData>
  <sheetProtection/>
  <mergeCells count="11">
    <mergeCell ref="C3:O3"/>
    <mergeCell ref="C4:O4"/>
    <mergeCell ref="C13:O13"/>
    <mergeCell ref="C14:O14"/>
    <mergeCell ref="C23:O23"/>
    <mergeCell ref="C24:O24"/>
    <mergeCell ref="A5:B5"/>
    <mergeCell ref="C33:O33"/>
    <mergeCell ref="C34:O34"/>
    <mergeCell ref="A15:B15"/>
    <mergeCell ref="A25:B25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17"/>
  <sheetViews>
    <sheetView zoomScalePageLayoutView="0" workbookViewId="0" topLeftCell="G1">
      <selection activeCell="T6" sqref="T6"/>
    </sheetView>
  </sheetViews>
  <sheetFormatPr defaultColWidth="9.00390625" defaultRowHeight="14.25"/>
  <cols>
    <col min="1" max="3" width="9.00390625" style="38" customWidth="1"/>
    <col min="4" max="4" width="9.50390625" style="38" bestFit="1" customWidth="1"/>
    <col min="5" max="14" width="9.00390625" style="38" customWidth="1"/>
    <col min="15" max="17" width="9.00390625" style="52" customWidth="1"/>
    <col min="18" max="18" width="10.625" style="52" customWidth="1"/>
    <col min="19" max="19" width="9.00390625" style="52" customWidth="1"/>
    <col min="20" max="20" width="23.125" style="52" customWidth="1"/>
    <col min="21" max="22" width="9.00390625" style="52" customWidth="1"/>
    <col min="23" max="23" width="23.125" style="52" customWidth="1"/>
    <col min="24" max="24" width="12.50390625" style="52" customWidth="1"/>
    <col min="25" max="16384" width="9.00390625" style="38" customWidth="1"/>
  </cols>
  <sheetData>
    <row r="2" spans="1:15" ht="14.25">
      <c r="A2" s="37" t="s">
        <v>8</v>
      </c>
      <c r="O2" s="51" t="s">
        <v>46</v>
      </c>
    </row>
    <row r="3" spans="1:27" ht="21">
      <c r="A3" s="261" t="s">
        <v>167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O3" s="262" t="s">
        <v>171</v>
      </c>
      <c r="P3" s="239"/>
      <c r="Q3" s="239"/>
      <c r="R3" s="239"/>
      <c r="S3" s="239"/>
      <c r="T3" s="239"/>
      <c r="U3" s="239"/>
      <c r="V3" s="239"/>
      <c r="W3" s="239"/>
      <c r="X3" s="239"/>
      <c r="Y3" s="48"/>
      <c r="Z3" s="48"/>
      <c r="AA3" s="48"/>
    </row>
    <row r="4" spans="1:27" ht="16.5" thickBot="1">
      <c r="A4" s="263" t="s">
        <v>170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O4" s="264" t="s">
        <v>172</v>
      </c>
      <c r="P4" s="241"/>
      <c r="Q4" s="241"/>
      <c r="R4" s="241"/>
      <c r="S4" s="241"/>
      <c r="T4" s="241"/>
      <c r="U4" s="241"/>
      <c r="V4" s="241"/>
      <c r="W4" s="241"/>
      <c r="X4" s="241"/>
      <c r="Y4" s="49"/>
      <c r="Z4" s="49"/>
      <c r="AA4" s="49"/>
    </row>
    <row r="5" spans="1:24" ht="43.5" thickBot="1">
      <c r="A5" s="39" t="s">
        <v>11</v>
      </c>
      <c r="B5" s="39" t="s">
        <v>12</v>
      </c>
      <c r="C5" s="39" t="s">
        <v>13</v>
      </c>
      <c r="D5" s="39" t="s">
        <v>14</v>
      </c>
      <c r="E5" s="39" t="s">
        <v>15</v>
      </c>
      <c r="F5" s="39" t="s">
        <v>16</v>
      </c>
      <c r="G5" s="39" t="s">
        <v>17</v>
      </c>
      <c r="H5" s="39" t="s">
        <v>18</v>
      </c>
      <c r="I5" s="39" t="s">
        <v>19</v>
      </c>
      <c r="J5" s="39" t="s">
        <v>20</v>
      </c>
      <c r="K5" s="39" t="s">
        <v>21</v>
      </c>
      <c r="L5" s="39" t="s">
        <v>22</v>
      </c>
      <c r="M5" s="39" t="s">
        <v>23</v>
      </c>
      <c r="N5" s="39" t="s">
        <v>24</v>
      </c>
      <c r="O5" s="53" t="s">
        <v>11</v>
      </c>
      <c r="P5" s="54" t="s">
        <v>12</v>
      </c>
      <c r="Q5" s="54" t="s">
        <v>49</v>
      </c>
      <c r="R5" s="54" t="s">
        <v>50</v>
      </c>
      <c r="S5" s="54" t="s">
        <v>51</v>
      </c>
      <c r="T5" s="54" t="s">
        <v>52</v>
      </c>
      <c r="U5" s="54" t="s">
        <v>53</v>
      </c>
      <c r="V5" s="54" t="s">
        <v>54</v>
      </c>
      <c r="W5" s="54" t="s">
        <v>55</v>
      </c>
      <c r="X5" s="54" t="s">
        <v>56</v>
      </c>
    </row>
    <row r="6" spans="1:24" ht="16.5" thickBot="1">
      <c r="A6" s="40" t="s">
        <v>25</v>
      </c>
      <c r="B6" s="41" t="s">
        <v>26</v>
      </c>
      <c r="C6" s="42" t="s">
        <v>27</v>
      </c>
      <c r="D6" s="98">
        <v>2619.6399999999994</v>
      </c>
      <c r="E6" s="98">
        <v>50.06</v>
      </c>
      <c r="F6" s="98"/>
      <c r="G6" s="98" t="s">
        <v>28</v>
      </c>
      <c r="H6" s="98" t="s">
        <v>28</v>
      </c>
      <c r="I6" s="98" t="s">
        <v>29</v>
      </c>
      <c r="J6" s="98">
        <v>2649.78</v>
      </c>
      <c r="K6" s="98" t="s">
        <v>28</v>
      </c>
      <c r="L6" s="98" t="s">
        <v>28</v>
      </c>
      <c r="M6" s="98" t="s">
        <v>28</v>
      </c>
      <c r="N6" s="98" t="s">
        <v>28</v>
      </c>
      <c r="O6" s="55" t="s">
        <v>25</v>
      </c>
      <c r="P6" s="56" t="s">
        <v>26</v>
      </c>
      <c r="Q6" s="61" t="s">
        <v>168</v>
      </c>
      <c r="R6" s="61">
        <f>J6</f>
        <v>2649.78</v>
      </c>
      <c r="S6" s="72" t="s">
        <v>57</v>
      </c>
      <c r="T6" s="167" t="s">
        <v>81</v>
      </c>
      <c r="U6" s="61"/>
      <c r="V6" s="72" t="s">
        <v>59</v>
      </c>
      <c r="W6" s="167" t="s">
        <v>81</v>
      </c>
      <c r="X6" s="72" t="s">
        <v>60</v>
      </c>
    </row>
    <row r="7" spans="1:24" ht="16.5" thickBot="1">
      <c r="A7" s="40" t="s">
        <v>30</v>
      </c>
      <c r="B7" s="46" t="s">
        <v>31</v>
      </c>
      <c r="C7" s="42" t="s">
        <v>27</v>
      </c>
      <c r="D7" s="98">
        <v>1444.6700000000003</v>
      </c>
      <c r="E7" s="98">
        <v>10.2</v>
      </c>
      <c r="F7" s="98"/>
      <c r="G7" s="98" t="s">
        <v>28</v>
      </c>
      <c r="H7" s="98" t="s">
        <v>28</v>
      </c>
      <c r="I7" s="98" t="s">
        <v>29</v>
      </c>
      <c r="J7" s="98">
        <v>1494.5800000000002</v>
      </c>
      <c r="K7" s="98" t="s">
        <v>28</v>
      </c>
      <c r="L7" s="98" t="s">
        <v>28</v>
      </c>
      <c r="M7" s="98" t="s">
        <v>28</v>
      </c>
      <c r="N7" s="98" t="s">
        <v>28</v>
      </c>
      <c r="O7" s="55" t="s">
        <v>30</v>
      </c>
      <c r="P7" s="59" t="s">
        <v>31</v>
      </c>
      <c r="Q7" s="61" t="s">
        <v>168</v>
      </c>
      <c r="R7" s="61">
        <f>J7</f>
        <v>1494.5800000000002</v>
      </c>
      <c r="S7" s="72" t="s">
        <v>57</v>
      </c>
      <c r="T7" s="153" t="s">
        <v>81</v>
      </c>
      <c r="U7" s="61"/>
      <c r="V7" s="72" t="s">
        <v>59</v>
      </c>
      <c r="W7" s="153" t="s">
        <v>81</v>
      </c>
      <c r="X7" s="72" t="s">
        <v>60</v>
      </c>
    </row>
    <row r="8" spans="1:24" ht="57.75" thickBot="1">
      <c r="A8" s="40" t="s">
        <v>32</v>
      </c>
      <c r="B8" s="41" t="s">
        <v>33</v>
      </c>
      <c r="C8" s="42" t="s">
        <v>27</v>
      </c>
      <c r="D8" s="98">
        <v>12.4</v>
      </c>
      <c r="E8" s="98">
        <v>0</v>
      </c>
      <c r="F8" s="98"/>
      <c r="G8" s="98" t="s">
        <v>34</v>
      </c>
      <c r="H8" s="98">
        <v>12.4</v>
      </c>
      <c r="I8" s="98" t="s">
        <v>28</v>
      </c>
      <c r="J8" s="98" t="s">
        <v>28</v>
      </c>
      <c r="K8" s="98" t="s">
        <v>28</v>
      </c>
      <c r="L8" s="98" t="s">
        <v>28</v>
      </c>
      <c r="M8" s="98" t="s">
        <v>28</v>
      </c>
      <c r="N8" s="98" t="s">
        <v>28</v>
      </c>
      <c r="O8" s="55" t="s">
        <v>38</v>
      </c>
      <c r="P8" s="56" t="s">
        <v>39</v>
      </c>
      <c r="Q8" s="61" t="s">
        <v>168</v>
      </c>
      <c r="R8" s="61">
        <f>J10</f>
        <v>21434.36</v>
      </c>
      <c r="S8" s="72" t="s">
        <v>57</v>
      </c>
      <c r="T8" s="168" t="s">
        <v>169</v>
      </c>
      <c r="U8" s="61"/>
      <c r="V8" s="72" t="s">
        <v>59</v>
      </c>
      <c r="W8" s="168" t="s">
        <v>169</v>
      </c>
      <c r="X8" s="72" t="s">
        <v>60</v>
      </c>
    </row>
    <row r="9" spans="1:24" ht="29.25" thickBot="1">
      <c r="A9" s="40" t="s">
        <v>35</v>
      </c>
      <c r="B9" s="41" t="s">
        <v>36</v>
      </c>
      <c r="C9" s="42" t="s">
        <v>27</v>
      </c>
      <c r="D9" s="98">
        <v>4.8</v>
      </c>
      <c r="E9" s="98">
        <v>0</v>
      </c>
      <c r="F9" s="98"/>
      <c r="G9" s="98" t="s">
        <v>37</v>
      </c>
      <c r="H9" s="98">
        <v>4.8</v>
      </c>
      <c r="I9" s="98" t="s">
        <v>28</v>
      </c>
      <c r="J9" s="98" t="s">
        <v>28</v>
      </c>
      <c r="K9" s="98" t="s">
        <v>28</v>
      </c>
      <c r="L9" s="98" t="s">
        <v>28</v>
      </c>
      <c r="M9" s="98" t="s">
        <v>28</v>
      </c>
      <c r="N9" s="98" t="s">
        <v>28</v>
      </c>
      <c r="O9" s="60" t="s">
        <v>63</v>
      </c>
      <c r="P9" s="61"/>
      <c r="Q9" s="61"/>
      <c r="R9" s="61">
        <f>SUM(R6:R8)</f>
        <v>25578.72</v>
      </c>
      <c r="S9" s="61"/>
      <c r="T9" s="61"/>
      <c r="U9" s="61"/>
      <c r="V9" s="61"/>
      <c r="W9" s="61"/>
      <c r="X9" s="61"/>
    </row>
    <row r="10" spans="1:15" ht="15.75">
      <c r="A10" s="40" t="s">
        <v>38</v>
      </c>
      <c r="B10" s="41" t="s">
        <v>39</v>
      </c>
      <c r="C10" s="42" t="s">
        <v>27</v>
      </c>
      <c r="D10" s="98">
        <v>21385.520000000004</v>
      </c>
      <c r="E10" s="98">
        <v>221.54000000000002</v>
      </c>
      <c r="F10" s="98"/>
      <c r="G10" s="98" t="s">
        <v>28</v>
      </c>
      <c r="H10" s="98" t="s">
        <v>28</v>
      </c>
      <c r="I10" s="98" t="s">
        <v>29</v>
      </c>
      <c r="J10" s="98">
        <v>21434.36</v>
      </c>
      <c r="K10" s="98" t="s">
        <v>28</v>
      </c>
      <c r="L10" s="98" t="s">
        <v>28</v>
      </c>
      <c r="M10" s="98" t="s">
        <v>28</v>
      </c>
      <c r="N10" s="98" t="s">
        <v>28</v>
      </c>
      <c r="O10" s="62"/>
    </row>
    <row r="11" spans="1:15" ht="14.25">
      <c r="A11" s="47"/>
      <c r="O11" s="51" t="s">
        <v>40</v>
      </c>
    </row>
    <row r="12" spans="1:24" ht="14.25">
      <c r="A12" s="37" t="s">
        <v>40</v>
      </c>
      <c r="O12" s="235" t="s">
        <v>64</v>
      </c>
      <c r="P12" s="235"/>
      <c r="Q12" s="235"/>
      <c r="R12" s="235"/>
      <c r="S12" s="235"/>
      <c r="T12" s="235"/>
      <c r="U12" s="235"/>
      <c r="V12" s="235"/>
      <c r="W12" s="235"/>
      <c r="X12" s="235"/>
    </row>
    <row r="13" spans="1:24" ht="14.25">
      <c r="A13" s="232" t="s">
        <v>41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O13" s="235" t="s">
        <v>65</v>
      </c>
      <c r="P13" s="235"/>
      <c r="Q13" s="235"/>
      <c r="R13" s="235"/>
      <c r="S13" s="235"/>
      <c r="T13" s="235"/>
      <c r="U13" s="235"/>
      <c r="V13" s="235"/>
      <c r="W13" s="235"/>
      <c r="X13" s="235"/>
    </row>
    <row r="14" spans="1:24" ht="14.25">
      <c r="A14" s="232" t="s">
        <v>42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O14" s="235" t="s">
        <v>66</v>
      </c>
      <c r="P14" s="235"/>
      <c r="Q14" s="235"/>
      <c r="R14" s="235"/>
      <c r="S14" s="235"/>
      <c r="T14" s="235"/>
      <c r="U14" s="235"/>
      <c r="V14" s="235"/>
      <c r="W14" s="235"/>
      <c r="X14" s="235"/>
    </row>
    <row r="15" spans="1:24" ht="14.25">
      <c r="A15" s="232" t="s">
        <v>43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O15" s="235" t="s">
        <v>67</v>
      </c>
      <c r="P15" s="235"/>
      <c r="Q15" s="235"/>
      <c r="R15" s="235"/>
      <c r="S15" s="235"/>
      <c r="T15" s="235"/>
      <c r="U15" s="235"/>
      <c r="V15" s="235"/>
      <c r="W15" s="235"/>
      <c r="X15" s="235"/>
    </row>
    <row r="16" spans="1:24" ht="14.25">
      <c r="A16" s="232" t="s">
        <v>44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O16" s="235" t="s">
        <v>68</v>
      </c>
      <c r="P16" s="235"/>
      <c r="Q16" s="235"/>
      <c r="R16" s="235"/>
      <c r="S16" s="235"/>
      <c r="T16" s="235"/>
      <c r="U16" s="235"/>
      <c r="V16" s="235"/>
      <c r="W16" s="235"/>
      <c r="X16" s="235"/>
    </row>
    <row r="17" spans="1:24" ht="14.25">
      <c r="A17" s="232" t="s">
        <v>45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O17" s="235" t="s">
        <v>69</v>
      </c>
      <c r="P17" s="235"/>
      <c r="Q17" s="235"/>
      <c r="R17" s="235"/>
      <c r="S17" s="235"/>
      <c r="T17" s="235"/>
      <c r="U17" s="235"/>
      <c r="V17" s="235"/>
      <c r="W17" s="235"/>
      <c r="X17" s="235"/>
    </row>
  </sheetData>
  <sheetProtection/>
  <mergeCells count="15">
    <mergeCell ref="A3:M3"/>
    <mergeCell ref="O3:X3"/>
    <mergeCell ref="A4:M4"/>
    <mergeCell ref="O4:X4"/>
    <mergeCell ref="O12:X12"/>
    <mergeCell ref="A13:M13"/>
    <mergeCell ref="O13:X13"/>
    <mergeCell ref="A17:M17"/>
    <mergeCell ref="O17:X17"/>
    <mergeCell ref="A14:M14"/>
    <mergeCell ref="O14:X14"/>
    <mergeCell ref="A15:M15"/>
    <mergeCell ref="O15:X15"/>
    <mergeCell ref="A16:M16"/>
    <mergeCell ref="O16:X16"/>
  </mergeCells>
  <printOptions/>
  <pageMargins left="0.7480314960629921" right="0.7480314960629921" top="0.984251968503937" bottom="0.984251968503937" header="0.5118110236220472" footer="0.5118110236220472"/>
  <pageSetup orientation="landscape" pageOrder="overThenDown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17"/>
  <sheetViews>
    <sheetView zoomScalePageLayoutView="0" workbookViewId="0" topLeftCell="E1">
      <selection activeCell="A3" sqref="A3:N10"/>
    </sheetView>
  </sheetViews>
  <sheetFormatPr defaultColWidth="9.00390625" defaultRowHeight="14.25"/>
  <cols>
    <col min="1" max="3" width="9.00390625" style="38" customWidth="1"/>
    <col min="4" max="4" width="9.50390625" style="38" bestFit="1" customWidth="1"/>
    <col min="5" max="14" width="9.00390625" style="38" customWidth="1"/>
    <col min="15" max="17" width="9.00390625" style="52" customWidth="1"/>
    <col min="18" max="18" width="10.625" style="52" customWidth="1"/>
    <col min="19" max="19" width="9.00390625" style="52" customWidth="1"/>
    <col min="20" max="20" width="23.125" style="52" customWidth="1"/>
    <col min="21" max="22" width="9.00390625" style="52" customWidth="1"/>
    <col min="23" max="23" width="23.125" style="52" customWidth="1"/>
    <col min="24" max="24" width="12.50390625" style="52" customWidth="1"/>
    <col min="25" max="16384" width="9.00390625" style="38" customWidth="1"/>
  </cols>
  <sheetData>
    <row r="2" spans="1:15" ht="14.25">
      <c r="A2" s="37" t="s">
        <v>8</v>
      </c>
      <c r="O2" s="51" t="s">
        <v>46</v>
      </c>
    </row>
    <row r="3" spans="1:27" ht="21">
      <c r="A3" s="265" t="s">
        <v>177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O3" s="266" t="s">
        <v>179</v>
      </c>
      <c r="P3" s="239"/>
      <c r="Q3" s="239"/>
      <c r="R3" s="239"/>
      <c r="S3" s="239"/>
      <c r="T3" s="239"/>
      <c r="U3" s="239"/>
      <c r="V3" s="239"/>
      <c r="W3" s="239"/>
      <c r="X3" s="239"/>
      <c r="Y3" s="48"/>
      <c r="Z3" s="48"/>
      <c r="AA3" s="48"/>
    </row>
    <row r="4" spans="1:27" ht="16.5" thickBot="1">
      <c r="A4" s="267" t="s">
        <v>181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O4" s="268" t="s">
        <v>180</v>
      </c>
      <c r="P4" s="241"/>
      <c r="Q4" s="241"/>
      <c r="R4" s="241"/>
      <c r="S4" s="241"/>
      <c r="T4" s="241"/>
      <c r="U4" s="241"/>
      <c r="V4" s="241"/>
      <c r="W4" s="241"/>
      <c r="X4" s="241"/>
      <c r="Y4" s="49"/>
      <c r="Z4" s="49"/>
      <c r="AA4" s="49"/>
    </row>
    <row r="5" spans="1:24" ht="43.5" thickBot="1">
      <c r="A5" s="39" t="s">
        <v>11</v>
      </c>
      <c r="B5" s="39" t="s">
        <v>12</v>
      </c>
      <c r="C5" s="39" t="s">
        <v>13</v>
      </c>
      <c r="D5" s="39" t="s">
        <v>14</v>
      </c>
      <c r="E5" s="39" t="s">
        <v>15</v>
      </c>
      <c r="F5" s="39" t="s">
        <v>16</v>
      </c>
      <c r="G5" s="39" t="s">
        <v>17</v>
      </c>
      <c r="H5" s="39" t="s">
        <v>18</v>
      </c>
      <c r="I5" s="39" t="s">
        <v>19</v>
      </c>
      <c r="J5" s="39" t="s">
        <v>20</v>
      </c>
      <c r="K5" s="39" t="s">
        <v>21</v>
      </c>
      <c r="L5" s="39" t="s">
        <v>22</v>
      </c>
      <c r="M5" s="39" t="s">
        <v>23</v>
      </c>
      <c r="N5" s="39" t="s">
        <v>24</v>
      </c>
      <c r="O5" s="53" t="s">
        <v>11</v>
      </c>
      <c r="P5" s="54" t="s">
        <v>12</v>
      </c>
      <c r="Q5" s="54" t="s">
        <v>49</v>
      </c>
      <c r="R5" s="54" t="s">
        <v>50</v>
      </c>
      <c r="S5" s="54" t="s">
        <v>51</v>
      </c>
      <c r="T5" s="54" t="s">
        <v>52</v>
      </c>
      <c r="U5" s="54" t="s">
        <v>53</v>
      </c>
      <c r="V5" s="54" t="s">
        <v>54</v>
      </c>
      <c r="W5" s="54" t="s">
        <v>55</v>
      </c>
      <c r="X5" s="54" t="s">
        <v>56</v>
      </c>
    </row>
    <row r="6" spans="1:24" ht="26.25" thickBot="1">
      <c r="A6" s="40" t="s">
        <v>25</v>
      </c>
      <c r="B6" s="41" t="s">
        <v>26</v>
      </c>
      <c r="C6" s="42" t="s">
        <v>27</v>
      </c>
      <c r="D6" s="69">
        <v>2666.7599999999998</v>
      </c>
      <c r="E6" s="69">
        <v>100.64</v>
      </c>
      <c r="F6" s="98"/>
      <c r="G6" s="69" t="s">
        <v>28</v>
      </c>
      <c r="H6" s="69" t="s">
        <v>28</v>
      </c>
      <c r="I6" s="69" t="s">
        <v>29</v>
      </c>
      <c r="J6" s="69">
        <v>2616.18</v>
      </c>
      <c r="K6" s="69" t="s">
        <v>28</v>
      </c>
      <c r="L6" s="69" t="s">
        <v>28</v>
      </c>
      <c r="M6" s="69" t="s">
        <v>28</v>
      </c>
      <c r="N6" s="69" t="s">
        <v>28</v>
      </c>
      <c r="O6" s="55" t="s">
        <v>25</v>
      </c>
      <c r="P6" s="56" t="s">
        <v>26</v>
      </c>
      <c r="Q6" s="61" t="s">
        <v>178</v>
      </c>
      <c r="R6" s="61">
        <f>J6</f>
        <v>2616.18</v>
      </c>
      <c r="S6" s="72" t="s">
        <v>57</v>
      </c>
      <c r="T6" s="172" t="s">
        <v>174</v>
      </c>
      <c r="U6" s="61"/>
      <c r="V6" s="72" t="s">
        <v>59</v>
      </c>
      <c r="W6" s="172" t="s">
        <v>174</v>
      </c>
      <c r="X6" s="72" t="s">
        <v>60</v>
      </c>
    </row>
    <row r="7" spans="1:24" ht="26.25" thickBot="1">
      <c r="A7" s="40" t="s">
        <v>30</v>
      </c>
      <c r="B7" s="46" t="s">
        <v>31</v>
      </c>
      <c r="C7" s="42" t="s">
        <v>27</v>
      </c>
      <c r="D7" s="69">
        <v>1607.18</v>
      </c>
      <c r="E7" s="69">
        <v>50.54</v>
      </c>
      <c r="F7" s="98"/>
      <c r="G7" s="69" t="s">
        <v>28</v>
      </c>
      <c r="H7" s="69" t="s">
        <v>28</v>
      </c>
      <c r="I7" s="69" t="s">
        <v>29</v>
      </c>
      <c r="J7" s="69">
        <v>1566.84</v>
      </c>
      <c r="K7" s="69" t="s">
        <v>28</v>
      </c>
      <c r="L7" s="69" t="s">
        <v>28</v>
      </c>
      <c r="M7" s="69" t="s">
        <v>28</v>
      </c>
      <c r="N7" s="69" t="s">
        <v>28</v>
      </c>
      <c r="O7" s="55" t="s">
        <v>30</v>
      </c>
      <c r="P7" s="59" t="s">
        <v>31</v>
      </c>
      <c r="Q7" s="61" t="s">
        <v>178</v>
      </c>
      <c r="R7" s="61">
        <f>J7</f>
        <v>1566.84</v>
      </c>
      <c r="S7" s="72" t="s">
        <v>57</v>
      </c>
      <c r="T7" s="172" t="s">
        <v>175</v>
      </c>
      <c r="U7" s="61"/>
      <c r="V7" s="72" t="s">
        <v>59</v>
      </c>
      <c r="W7" s="172" t="s">
        <v>175</v>
      </c>
      <c r="X7" s="72" t="s">
        <v>60</v>
      </c>
    </row>
    <row r="8" spans="1:24" ht="86.25" thickBot="1">
      <c r="A8" s="40" t="s">
        <v>32</v>
      </c>
      <c r="B8" s="41" t="s">
        <v>33</v>
      </c>
      <c r="C8" s="42" t="s">
        <v>27</v>
      </c>
      <c r="D8" s="69">
        <v>15</v>
      </c>
      <c r="E8" s="69">
        <v>0</v>
      </c>
      <c r="F8" s="98"/>
      <c r="G8" s="69" t="s">
        <v>34</v>
      </c>
      <c r="H8" s="69">
        <f>D8</f>
        <v>15</v>
      </c>
      <c r="I8" s="69" t="s">
        <v>28</v>
      </c>
      <c r="J8" s="69" t="s">
        <v>28</v>
      </c>
      <c r="K8" s="69" t="s">
        <v>28</v>
      </c>
      <c r="L8" s="69" t="s">
        <v>28</v>
      </c>
      <c r="M8" s="69" t="s">
        <v>28</v>
      </c>
      <c r="N8" s="69" t="s">
        <v>28</v>
      </c>
      <c r="O8" s="55" t="s">
        <v>38</v>
      </c>
      <c r="P8" s="56" t="s">
        <v>39</v>
      </c>
      <c r="Q8" s="61" t="s">
        <v>178</v>
      </c>
      <c r="R8" s="61">
        <f>J10</f>
        <v>17904.94</v>
      </c>
      <c r="S8" s="72" t="s">
        <v>57</v>
      </c>
      <c r="T8" s="170" t="s">
        <v>176</v>
      </c>
      <c r="U8" s="61"/>
      <c r="V8" s="72" t="s">
        <v>59</v>
      </c>
      <c r="W8" s="170" t="s">
        <v>176</v>
      </c>
      <c r="X8" s="72" t="s">
        <v>60</v>
      </c>
    </row>
    <row r="9" spans="1:24" ht="29.25" thickBot="1">
      <c r="A9" s="40" t="s">
        <v>35</v>
      </c>
      <c r="B9" s="41" t="s">
        <v>36</v>
      </c>
      <c r="C9" s="42" t="s">
        <v>27</v>
      </c>
      <c r="D9" s="69">
        <v>5.5</v>
      </c>
      <c r="E9" s="69">
        <v>0</v>
      </c>
      <c r="F9" s="98"/>
      <c r="G9" s="69" t="s">
        <v>37</v>
      </c>
      <c r="H9" s="69">
        <f>D9</f>
        <v>5.5</v>
      </c>
      <c r="I9" s="69" t="s">
        <v>28</v>
      </c>
      <c r="J9" s="69" t="s">
        <v>28</v>
      </c>
      <c r="K9" s="69" t="s">
        <v>28</v>
      </c>
      <c r="L9" s="69" t="s">
        <v>28</v>
      </c>
      <c r="M9" s="69" t="s">
        <v>28</v>
      </c>
      <c r="N9" s="69" t="s">
        <v>28</v>
      </c>
      <c r="O9" s="60" t="s">
        <v>63</v>
      </c>
      <c r="P9" s="61"/>
      <c r="Q9" s="61"/>
      <c r="R9" s="61">
        <f>SUM(R6:R8)</f>
        <v>22087.96</v>
      </c>
      <c r="S9" s="61"/>
      <c r="T9" s="61"/>
      <c r="U9" s="61"/>
      <c r="V9" s="61"/>
      <c r="W9" s="61"/>
      <c r="X9" s="61"/>
    </row>
    <row r="10" spans="1:15" ht="15.75">
      <c r="A10" s="40" t="s">
        <v>38</v>
      </c>
      <c r="B10" s="41" t="s">
        <v>39</v>
      </c>
      <c r="C10" s="42" t="s">
        <v>27</v>
      </c>
      <c r="D10" s="69">
        <v>17931.78</v>
      </c>
      <c r="E10" s="69">
        <v>248.38</v>
      </c>
      <c r="F10" s="98"/>
      <c r="G10" s="69" t="s">
        <v>28</v>
      </c>
      <c r="H10" s="69" t="s">
        <v>28</v>
      </c>
      <c r="I10" s="69" t="s">
        <v>29</v>
      </c>
      <c r="J10" s="69">
        <v>17904.94</v>
      </c>
      <c r="K10" s="69" t="s">
        <v>28</v>
      </c>
      <c r="L10" s="69" t="s">
        <v>28</v>
      </c>
      <c r="M10" s="69" t="s">
        <v>28</v>
      </c>
      <c r="N10" s="69" t="s">
        <v>28</v>
      </c>
      <c r="O10" s="62"/>
    </row>
    <row r="11" spans="1:15" ht="14.25">
      <c r="A11" s="47"/>
      <c r="O11" s="51" t="s">
        <v>40</v>
      </c>
    </row>
    <row r="12" spans="1:24" ht="14.25">
      <c r="A12" s="37" t="s">
        <v>40</v>
      </c>
      <c r="O12" s="235" t="s">
        <v>64</v>
      </c>
      <c r="P12" s="235"/>
      <c r="Q12" s="235"/>
      <c r="R12" s="235"/>
      <c r="S12" s="235"/>
      <c r="T12" s="235"/>
      <c r="U12" s="235"/>
      <c r="V12" s="235"/>
      <c r="W12" s="235"/>
      <c r="X12" s="235"/>
    </row>
    <row r="13" spans="1:24" ht="14.25">
      <c r="A13" s="232" t="s">
        <v>41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O13" s="235" t="s">
        <v>65</v>
      </c>
      <c r="P13" s="235"/>
      <c r="Q13" s="235"/>
      <c r="R13" s="235"/>
      <c r="S13" s="235"/>
      <c r="T13" s="235"/>
      <c r="U13" s="235"/>
      <c r="V13" s="235"/>
      <c r="W13" s="235"/>
      <c r="X13" s="235"/>
    </row>
    <row r="14" spans="1:24" ht="14.25">
      <c r="A14" s="232" t="s">
        <v>42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O14" s="235" t="s">
        <v>66</v>
      </c>
      <c r="P14" s="235"/>
      <c r="Q14" s="235"/>
      <c r="R14" s="235"/>
      <c r="S14" s="235"/>
      <c r="T14" s="235"/>
      <c r="U14" s="235"/>
      <c r="V14" s="235"/>
      <c r="W14" s="235"/>
      <c r="X14" s="235"/>
    </row>
    <row r="15" spans="1:24" ht="14.25">
      <c r="A15" s="232" t="s">
        <v>43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O15" s="235" t="s">
        <v>67</v>
      </c>
      <c r="P15" s="235"/>
      <c r="Q15" s="235"/>
      <c r="R15" s="235"/>
      <c r="S15" s="235"/>
      <c r="T15" s="235"/>
      <c r="U15" s="235"/>
      <c r="V15" s="235"/>
      <c r="W15" s="235"/>
      <c r="X15" s="235"/>
    </row>
    <row r="16" spans="1:24" ht="14.25">
      <c r="A16" s="232" t="s">
        <v>44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O16" s="235" t="s">
        <v>68</v>
      </c>
      <c r="P16" s="235"/>
      <c r="Q16" s="235"/>
      <c r="R16" s="235"/>
      <c r="S16" s="235"/>
      <c r="T16" s="235"/>
      <c r="U16" s="235"/>
      <c r="V16" s="235"/>
      <c r="W16" s="235"/>
      <c r="X16" s="235"/>
    </row>
    <row r="17" spans="1:24" ht="14.25">
      <c r="A17" s="232" t="s">
        <v>45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O17" s="235" t="s">
        <v>69</v>
      </c>
      <c r="P17" s="235"/>
      <c r="Q17" s="235"/>
      <c r="R17" s="235"/>
      <c r="S17" s="235"/>
      <c r="T17" s="235"/>
      <c r="U17" s="235"/>
      <c r="V17" s="235"/>
      <c r="W17" s="235"/>
      <c r="X17" s="235"/>
    </row>
  </sheetData>
  <sheetProtection/>
  <mergeCells count="15">
    <mergeCell ref="A17:M17"/>
    <mergeCell ref="O17:X17"/>
    <mergeCell ref="A14:M14"/>
    <mergeCell ref="O14:X14"/>
    <mergeCell ref="A15:M15"/>
    <mergeCell ref="O15:X15"/>
    <mergeCell ref="A16:M16"/>
    <mergeCell ref="O16:X16"/>
    <mergeCell ref="A3:M3"/>
    <mergeCell ref="O3:X3"/>
    <mergeCell ref="A4:M4"/>
    <mergeCell ref="O4:X4"/>
    <mergeCell ref="O12:X12"/>
    <mergeCell ref="A13:M13"/>
    <mergeCell ref="O13:X13"/>
  </mergeCells>
  <printOptions/>
  <pageMargins left="0.7480314960629921" right="0.7480314960629921" top="0.984251968503937" bottom="0.984251968503937" header="0.5118110236220472" footer="0.5118110236220472"/>
  <pageSetup orientation="landscape" pageOrder="overThenDown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A17"/>
  <sheetViews>
    <sheetView zoomScalePageLayoutView="0" workbookViewId="0" topLeftCell="A1">
      <selection activeCell="A3" sqref="A3:N10"/>
    </sheetView>
  </sheetViews>
  <sheetFormatPr defaultColWidth="9.00390625" defaultRowHeight="14.25"/>
  <cols>
    <col min="1" max="3" width="9.00390625" style="38" customWidth="1"/>
    <col min="4" max="4" width="9.50390625" style="38" bestFit="1" customWidth="1"/>
    <col min="5" max="14" width="9.00390625" style="38" customWidth="1"/>
    <col min="15" max="17" width="9.00390625" style="52" customWidth="1"/>
    <col min="18" max="18" width="10.625" style="52" customWidth="1"/>
    <col min="19" max="19" width="9.00390625" style="52" customWidth="1"/>
    <col min="20" max="20" width="23.125" style="52" customWidth="1"/>
    <col min="21" max="22" width="9.00390625" style="52" customWidth="1"/>
    <col min="23" max="23" width="23.125" style="52" customWidth="1"/>
    <col min="24" max="24" width="12.50390625" style="52" customWidth="1"/>
    <col min="25" max="16384" width="9.00390625" style="38" customWidth="1"/>
  </cols>
  <sheetData>
    <row r="2" spans="1:15" ht="14.25">
      <c r="A2" s="37" t="s">
        <v>8</v>
      </c>
      <c r="O2" s="51" t="s">
        <v>46</v>
      </c>
    </row>
    <row r="3" spans="1:27" ht="21">
      <c r="A3" s="272" t="s">
        <v>197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69" t="s">
        <v>200</v>
      </c>
      <c r="P3" s="239"/>
      <c r="Q3" s="239"/>
      <c r="R3" s="239"/>
      <c r="S3" s="239"/>
      <c r="T3" s="239"/>
      <c r="U3" s="239"/>
      <c r="V3" s="239"/>
      <c r="W3" s="239"/>
      <c r="X3" s="239"/>
      <c r="Y3" s="48"/>
      <c r="Z3" s="48"/>
      <c r="AA3" s="48"/>
    </row>
    <row r="4" spans="1:27" ht="16.5" thickBot="1">
      <c r="A4" s="270" t="s">
        <v>198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O4" s="271" t="s">
        <v>199</v>
      </c>
      <c r="P4" s="241"/>
      <c r="Q4" s="241"/>
      <c r="R4" s="241"/>
      <c r="S4" s="241"/>
      <c r="T4" s="241"/>
      <c r="U4" s="241"/>
      <c r="V4" s="241"/>
      <c r="W4" s="241"/>
      <c r="X4" s="241"/>
      <c r="Y4" s="49"/>
      <c r="Z4" s="49"/>
      <c r="AA4" s="49"/>
    </row>
    <row r="5" spans="1:24" ht="43.5" thickBot="1">
      <c r="A5" s="39" t="s">
        <v>11</v>
      </c>
      <c r="B5" s="39" t="s">
        <v>12</v>
      </c>
      <c r="C5" s="39" t="s">
        <v>13</v>
      </c>
      <c r="D5" s="39" t="s">
        <v>14</v>
      </c>
      <c r="E5" s="39" t="s">
        <v>15</v>
      </c>
      <c r="F5" s="39" t="s">
        <v>16</v>
      </c>
      <c r="G5" s="39" t="s">
        <v>17</v>
      </c>
      <c r="H5" s="39" t="s">
        <v>18</v>
      </c>
      <c r="I5" s="39" t="s">
        <v>19</v>
      </c>
      <c r="J5" s="39" t="s">
        <v>20</v>
      </c>
      <c r="K5" s="39" t="s">
        <v>21</v>
      </c>
      <c r="L5" s="39" t="s">
        <v>22</v>
      </c>
      <c r="M5" s="39" t="s">
        <v>23</v>
      </c>
      <c r="N5" s="39" t="s">
        <v>24</v>
      </c>
      <c r="O5" s="53" t="s">
        <v>11</v>
      </c>
      <c r="P5" s="54" t="s">
        <v>12</v>
      </c>
      <c r="Q5" s="54" t="s">
        <v>49</v>
      </c>
      <c r="R5" s="54" t="s">
        <v>50</v>
      </c>
      <c r="S5" s="54" t="s">
        <v>51</v>
      </c>
      <c r="T5" s="54" t="s">
        <v>52</v>
      </c>
      <c r="U5" s="54" t="s">
        <v>53</v>
      </c>
      <c r="V5" s="54" t="s">
        <v>54</v>
      </c>
      <c r="W5" s="54" t="s">
        <v>55</v>
      </c>
      <c r="X5" s="54" t="s">
        <v>56</v>
      </c>
    </row>
    <row r="6" spans="1:24" ht="16.5" thickBot="1">
      <c r="A6" s="40" t="s">
        <v>25</v>
      </c>
      <c r="B6" s="41" t="s">
        <v>26</v>
      </c>
      <c r="C6" s="42" t="s">
        <v>27</v>
      </c>
      <c r="D6" s="98">
        <v>2586.6399999999994</v>
      </c>
      <c r="E6" s="98">
        <v>60.86</v>
      </c>
      <c r="F6" s="98"/>
      <c r="G6" s="69" t="s">
        <v>28</v>
      </c>
      <c r="H6" s="69" t="s">
        <v>28</v>
      </c>
      <c r="I6" s="69" t="s">
        <v>29</v>
      </c>
      <c r="J6" s="98">
        <v>2626.42</v>
      </c>
      <c r="K6" s="69" t="s">
        <v>28</v>
      </c>
      <c r="L6" s="69" t="s">
        <v>28</v>
      </c>
      <c r="M6" s="69" t="s">
        <v>28</v>
      </c>
      <c r="N6" s="69" t="s">
        <v>28</v>
      </c>
      <c r="O6" s="55" t="s">
        <v>25</v>
      </c>
      <c r="P6" s="56" t="s">
        <v>26</v>
      </c>
      <c r="Q6" s="61" t="s">
        <v>201</v>
      </c>
      <c r="R6" s="61">
        <f>J6</f>
        <v>2626.42</v>
      </c>
      <c r="S6" s="72" t="s">
        <v>57</v>
      </c>
      <c r="T6" s="172"/>
      <c r="U6" s="61"/>
      <c r="V6" s="72" t="s">
        <v>59</v>
      </c>
      <c r="W6" s="172"/>
      <c r="X6" s="72" t="s">
        <v>60</v>
      </c>
    </row>
    <row r="7" spans="1:24" ht="16.5" thickBot="1">
      <c r="A7" s="40" t="s">
        <v>30</v>
      </c>
      <c r="B7" s="46" t="s">
        <v>31</v>
      </c>
      <c r="C7" s="42" t="s">
        <v>27</v>
      </c>
      <c r="D7" s="98">
        <v>988.59</v>
      </c>
      <c r="E7" s="98">
        <v>80.03</v>
      </c>
      <c r="F7" s="98"/>
      <c r="G7" s="69" t="s">
        <v>28</v>
      </c>
      <c r="H7" s="69" t="s">
        <v>28</v>
      </c>
      <c r="I7" s="69" t="s">
        <v>29</v>
      </c>
      <c r="J7" s="98">
        <v>959.1</v>
      </c>
      <c r="K7" s="69" t="s">
        <v>28</v>
      </c>
      <c r="L7" s="69" t="s">
        <v>28</v>
      </c>
      <c r="M7" s="69" t="s">
        <v>28</v>
      </c>
      <c r="N7" s="69" t="s">
        <v>28</v>
      </c>
      <c r="O7" s="55" t="s">
        <v>30</v>
      </c>
      <c r="P7" s="59" t="s">
        <v>31</v>
      </c>
      <c r="Q7" s="61" t="s">
        <v>201</v>
      </c>
      <c r="R7" s="61">
        <f>J7</f>
        <v>959.1</v>
      </c>
      <c r="S7" s="72" t="s">
        <v>57</v>
      </c>
      <c r="T7" s="172"/>
      <c r="U7" s="61"/>
      <c r="V7" s="72" t="s">
        <v>59</v>
      </c>
      <c r="W7" s="172"/>
      <c r="X7" s="72" t="s">
        <v>60</v>
      </c>
    </row>
    <row r="8" spans="1:24" ht="16.5" thickBot="1">
      <c r="A8" s="40" t="s">
        <v>32</v>
      </c>
      <c r="B8" s="41" t="s">
        <v>33</v>
      </c>
      <c r="C8" s="42" t="s">
        <v>27</v>
      </c>
      <c r="D8" s="98">
        <v>15.5</v>
      </c>
      <c r="E8" s="98">
        <v>0</v>
      </c>
      <c r="F8" s="98"/>
      <c r="G8" s="69" t="s">
        <v>34</v>
      </c>
      <c r="H8" s="98">
        <f>D8</f>
        <v>15.5</v>
      </c>
      <c r="I8" s="69" t="s">
        <v>28</v>
      </c>
      <c r="J8" s="69" t="s">
        <v>28</v>
      </c>
      <c r="K8" s="69" t="s">
        <v>28</v>
      </c>
      <c r="L8" s="69" t="s">
        <v>28</v>
      </c>
      <c r="M8" s="69" t="s">
        <v>28</v>
      </c>
      <c r="N8" s="69" t="s">
        <v>28</v>
      </c>
      <c r="O8" s="55" t="s">
        <v>38</v>
      </c>
      <c r="P8" s="56" t="s">
        <v>39</v>
      </c>
      <c r="Q8" s="61" t="s">
        <v>201</v>
      </c>
      <c r="R8" s="61">
        <f>J10</f>
        <v>18176.92</v>
      </c>
      <c r="S8" s="72" t="s">
        <v>57</v>
      </c>
      <c r="T8" s="170"/>
      <c r="U8" s="61"/>
      <c r="V8" s="72" t="s">
        <v>59</v>
      </c>
      <c r="W8" s="170"/>
      <c r="X8" s="72" t="s">
        <v>60</v>
      </c>
    </row>
    <row r="9" spans="1:24" ht="29.25" thickBot="1">
      <c r="A9" s="40" t="s">
        <v>35</v>
      </c>
      <c r="B9" s="41" t="s">
        <v>36</v>
      </c>
      <c r="C9" s="42" t="s">
        <v>27</v>
      </c>
      <c r="D9" s="98">
        <v>5.6</v>
      </c>
      <c r="E9" s="98">
        <v>0</v>
      </c>
      <c r="F9" s="98"/>
      <c r="G9" s="69" t="s">
        <v>37</v>
      </c>
      <c r="H9" s="98">
        <f>D9</f>
        <v>5.6</v>
      </c>
      <c r="I9" s="69" t="s">
        <v>28</v>
      </c>
      <c r="J9" s="69" t="s">
        <v>28</v>
      </c>
      <c r="K9" s="69" t="s">
        <v>28</v>
      </c>
      <c r="L9" s="69" t="s">
        <v>28</v>
      </c>
      <c r="M9" s="69" t="s">
        <v>28</v>
      </c>
      <c r="N9" s="69" t="s">
        <v>28</v>
      </c>
      <c r="O9" s="60" t="s">
        <v>63</v>
      </c>
      <c r="P9" s="61"/>
      <c r="Q9" s="61"/>
      <c r="R9" s="61">
        <f>SUM(R6:R8)</f>
        <v>21762.44</v>
      </c>
      <c r="S9" s="61"/>
      <c r="T9" s="61"/>
      <c r="U9" s="61"/>
      <c r="V9" s="61"/>
      <c r="W9" s="61"/>
      <c r="X9" s="61"/>
    </row>
    <row r="10" spans="1:15" ht="15.75">
      <c r="A10" s="40" t="s">
        <v>38</v>
      </c>
      <c r="B10" s="41" t="s">
        <v>39</v>
      </c>
      <c r="C10" s="42" t="s">
        <v>27</v>
      </c>
      <c r="D10" s="98">
        <v>18189.92</v>
      </c>
      <c r="E10" s="98">
        <v>261.38</v>
      </c>
      <c r="F10" s="98"/>
      <c r="G10" s="69" t="s">
        <v>28</v>
      </c>
      <c r="H10" s="69" t="s">
        <v>28</v>
      </c>
      <c r="I10" s="69" t="s">
        <v>29</v>
      </c>
      <c r="J10" s="98">
        <v>18176.92</v>
      </c>
      <c r="K10" s="69" t="s">
        <v>28</v>
      </c>
      <c r="L10" s="69" t="s">
        <v>28</v>
      </c>
      <c r="M10" s="69" t="s">
        <v>28</v>
      </c>
      <c r="N10" s="69" t="s">
        <v>28</v>
      </c>
      <c r="O10" s="62"/>
    </row>
    <row r="11" spans="1:15" ht="14.25">
      <c r="A11" s="47"/>
      <c r="O11" s="51" t="s">
        <v>40</v>
      </c>
    </row>
    <row r="12" spans="1:24" ht="14.25">
      <c r="A12" s="37" t="s">
        <v>40</v>
      </c>
      <c r="O12" s="235" t="s">
        <v>64</v>
      </c>
      <c r="P12" s="235"/>
      <c r="Q12" s="235"/>
      <c r="R12" s="235"/>
      <c r="S12" s="235"/>
      <c r="T12" s="235"/>
      <c r="U12" s="235"/>
      <c r="V12" s="235"/>
      <c r="W12" s="235"/>
      <c r="X12" s="235"/>
    </row>
    <row r="13" spans="1:24" ht="14.25">
      <c r="A13" s="232" t="s">
        <v>41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O13" s="235" t="s">
        <v>65</v>
      </c>
      <c r="P13" s="235"/>
      <c r="Q13" s="235"/>
      <c r="R13" s="235"/>
      <c r="S13" s="235"/>
      <c r="T13" s="235"/>
      <c r="U13" s="235"/>
      <c r="V13" s="235"/>
      <c r="W13" s="235"/>
      <c r="X13" s="235"/>
    </row>
    <row r="14" spans="1:24" ht="14.25">
      <c r="A14" s="232" t="s">
        <v>42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O14" s="235" t="s">
        <v>66</v>
      </c>
      <c r="P14" s="235"/>
      <c r="Q14" s="235"/>
      <c r="R14" s="235"/>
      <c r="S14" s="235"/>
      <c r="T14" s="235"/>
      <c r="U14" s="235"/>
      <c r="V14" s="235"/>
      <c r="W14" s="235"/>
      <c r="X14" s="235"/>
    </row>
    <row r="15" spans="1:24" ht="14.25">
      <c r="A15" s="232" t="s">
        <v>43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O15" s="235" t="s">
        <v>67</v>
      </c>
      <c r="P15" s="235"/>
      <c r="Q15" s="235"/>
      <c r="R15" s="235"/>
      <c r="S15" s="235"/>
      <c r="T15" s="235"/>
      <c r="U15" s="235"/>
      <c r="V15" s="235"/>
      <c r="W15" s="235"/>
      <c r="X15" s="235"/>
    </row>
    <row r="16" spans="1:24" ht="14.25">
      <c r="A16" s="232" t="s">
        <v>44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O16" s="235" t="s">
        <v>68</v>
      </c>
      <c r="P16" s="235"/>
      <c r="Q16" s="235"/>
      <c r="R16" s="235"/>
      <c r="S16" s="235"/>
      <c r="T16" s="235"/>
      <c r="U16" s="235"/>
      <c r="V16" s="235"/>
      <c r="W16" s="235"/>
      <c r="X16" s="235"/>
    </row>
    <row r="17" spans="1:24" ht="14.25">
      <c r="A17" s="232" t="s">
        <v>45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O17" s="235" t="s">
        <v>69</v>
      </c>
      <c r="P17" s="235"/>
      <c r="Q17" s="235"/>
      <c r="R17" s="235"/>
      <c r="S17" s="235"/>
      <c r="T17" s="235"/>
      <c r="U17" s="235"/>
      <c r="V17" s="235"/>
      <c r="W17" s="235"/>
      <c r="X17" s="235"/>
    </row>
  </sheetData>
  <sheetProtection/>
  <mergeCells count="15">
    <mergeCell ref="A17:M17"/>
    <mergeCell ref="O17:X17"/>
    <mergeCell ref="A14:M14"/>
    <mergeCell ref="O14:X14"/>
    <mergeCell ref="A15:M15"/>
    <mergeCell ref="O15:X15"/>
    <mergeCell ref="A16:M16"/>
    <mergeCell ref="O16:X16"/>
    <mergeCell ref="O3:X3"/>
    <mergeCell ref="A4:M4"/>
    <mergeCell ref="O4:X4"/>
    <mergeCell ref="O12:X12"/>
    <mergeCell ref="A13:M13"/>
    <mergeCell ref="O13:X13"/>
    <mergeCell ref="A3:N3"/>
  </mergeCells>
  <printOptions/>
  <pageMargins left="0.7480314960629921" right="0.7480314960629921" top="0.984251968503937" bottom="0.984251968503937" header="0.5118110236220472" footer="0.5118110236220472"/>
  <pageSetup orientation="landscape" pageOrder="overThenDown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R52"/>
  <sheetViews>
    <sheetView zoomScalePageLayoutView="0" workbookViewId="0" topLeftCell="A39">
      <selection activeCell="F44" sqref="F44:F45"/>
    </sheetView>
  </sheetViews>
  <sheetFormatPr defaultColWidth="9.00390625" defaultRowHeight="14.25"/>
  <cols>
    <col min="14" max="14" width="12.375" style="0" customWidth="1"/>
  </cols>
  <sheetData>
    <row r="3" spans="3:16" ht="21">
      <c r="C3" s="261" t="s">
        <v>167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38"/>
    </row>
    <row r="4" spans="3:16" ht="15.75">
      <c r="C4" s="263" t="s">
        <v>170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38"/>
    </row>
    <row r="5" spans="3:16" ht="42.75">
      <c r="C5" s="39" t="s">
        <v>11</v>
      </c>
      <c r="D5" s="39" t="s">
        <v>12</v>
      </c>
      <c r="E5" s="39" t="s">
        <v>13</v>
      </c>
      <c r="F5" s="39" t="s">
        <v>14</v>
      </c>
      <c r="G5" s="39" t="s">
        <v>15</v>
      </c>
      <c r="H5" s="39" t="s">
        <v>16</v>
      </c>
      <c r="I5" s="39" t="s">
        <v>17</v>
      </c>
      <c r="J5" s="39" t="s">
        <v>18</v>
      </c>
      <c r="K5" s="39" t="s">
        <v>19</v>
      </c>
      <c r="L5" s="39" t="s">
        <v>20</v>
      </c>
      <c r="M5" s="39" t="s">
        <v>21</v>
      </c>
      <c r="N5" s="39" t="s">
        <v>22</v>
      </c>
      <c r="O5" s="39" t="s">
        <v>23</v>
      </c>
      <c r="P5" s="39" t="s">
        <v>24</v>
      </c>
    </row>
    <row r="6" spans="3:16" ht="15.75">
      <c r="C6" s="40" t="s">
        <v>25</v>
      </c>
      <c r="D6" s="41" t="s">
        <v>26</v>
      </c>
      <c r="E6" s="42" t="s">
        <v>27</v>
      </c>
      <c r="F6" s="98">
        <v>2619.6399999999994</v>
      </c>
      <c r="G6" s="98">
        <v>50.06</v>
      </c>
      <c r="H6" s="98"/>
      <c r="I6" s="98" t="s">
        <v>28</v>
      </c>
      <c r="J6" s="98" t="s">
        <v>28</v>
      </c>
      <c r="K6" s="98" t="s">
        <v>29</v>
      </c>
      <c r="L6" s="98">
        <v>2649.78</v>
      </c>
      <c r="M6" s="98" t="s">
        <v>28</v>
      </c>
      <c r="N6" s="98" t="s">
        <v>28</v>
      </c>
      <c r="O6" s="98" t="s">
        <v>28</v>
      </c>
      <c r="P6" s="98" t="s">
        <v>28</v>
      </c>
    </row>
    <row r="7" spans="3:16" ht="15.75">
      <c r="C7" s="40" t="s">
        <v>30</v>
      </c>
      <c r="D7" s="46" t="s">
        <v>31</v>
      </c>
      <c r="E7" s="42" t="s">
        <v>27</v>
      </c>
      <c r="F7" s="98">
        <v>1444.6700000000003</v>
      </c>
      <c r="G7" s="98">
        <v>10.2</v>
      </c>
      <c r="H7" s="98"/>
      <c r="I7" s="98" t="s">
        <v>28</v>
      </c>
      <c r="J7" s="98" t="s">
        <v>28</v>
      </c>
      <c r="K7" s="98" t="s">
        <v>29</v>
      </c>
      <c r="L7" s="98">
        <v>1494.5800000000002</v>
      </c>
      <c r="M7" s="98" t="s">
        <v>28</v>
      </c>
      <c r="N7" s="98" t="s">
        <v>28</v>
      </c>
      <c r="O7" s="98" t="s">
        <v>28</v>
      </c>
      <c r="P7" s="98" t="s">
        <v>28</v>
      </c>
    </row>
    <row r="8" spans="3:16" ht="15.75">
      <c r="C8" s="40" t="s">
        <v>32</v>
      </c>
      <c r="D8" s="41" t="s">
        <v>33</v>
      </c>
      <c r="E8" s="42" t="s">
        <v>27</v>
      </c>
      <c r="F8" s="98">
        <v>12.4</v>
      </c>
      <c r="G8" s="98">
        <v>0</v>
      </c>
      <c r="H8" s="98"/>
      <c r="I8" s="98" t="s">
        <v>34</v>
      </c>
      <c r="J8" s="98">
        <v>12.4</v>
      </c>
      <c r="K8" s="98" t="s">
        <v>28</v>
      </c>
      <c r="L8" s="98" t="s">
        <v>28</v>
      </c>
      <c r="M8" s="98" t="s">
        <v>28</v>
      </c>
      <c r="N8" s="98" t="s">
        <v>28</v>
      </c>
      <c r="O8" s="98" t="s">
        <v>28</v>
      </c>
      <c r="P8" s="98" t="s">
        <v>28</v>
      </c>
    </row>
    <row r="9" spans="3:16" ht="28.5">
      <c r="C9" s="40" t="s">
        <v>35</v>
      </c>
      <c r="D9" s="41" t="s">
        <v>36</v>
      </c>
      <c r="E9" s="42" t="s">
        <v>27</v>
      </c>
      <c r="F9" s="98">
        <v>4.8</v>
      </c>
      <c r="G9" s="98">
        <v>0</v>
      </c>
      <c r="H9" s="98"/>
      <c r="I9" s="98" t="s">
        <v>37</v>
      </c>
      <c r="J9" s="98">
        <v>4.8</v>
      </c>
      <c r="K9" s="98" t="s">
        <v>28</v>
      </c>
      <c r="L9" s="98" t="s">
        <v>28</v>
      </c>
      <c r="M9" s="98" t="s">
        <v>28</v>
      </c>
      <c r="N9" s="98" t="s">
        <v>28</v>
      </c>
      <c r="O9" s="98" t="s">
        <v>28</v>
      </c>
      <c r="P9" s="98" t="s">
        <v>28</v>
      </c>
    </row>
    <row r="10" spans="3:16" ht="15.75">
      <c r="C10" s="40" t="s">
        <v>38</v>
      </c>
      <c r="D10" s="41" t="s">
        <v>39</v>
      </c>
      <c r="E10" s="42" t="s">
        <v>27</v>
      </c>
      <c r="F10" s="98">
        <v>21385.520000000004</v>
      </c>
      <c r="G10" s="98">
        <v>221.54000000000002</v>
      </c>
      <c r="H10" s="98"/>
      <c r="I10" s="98" t="s">
        <v>28</v>
      </c>
      <c r="J10" s="98" t="s">
        <v>28</v>
      </c>
      <c r="K10" s="98" t="s">
        <v>29</v>
      </c>
      <c r="L10" s="98">
        <v>21434.36</v>
      </c>
      <c r="M10" s="98" t="s">
        <v>28</v>
      </c>
      <c r="N10" s="98" t="s">
        <v>28</v>
      </c>
      <c r="O10" s="98" t="s">
        <v>28</v>
      </c>
      <c r="P10" s="98" t="s">
        <v>28</v>
      </c>
    </row>
    <row r="13" spans="3:16" ht="21">
      <c r="C13" s="265" t="s">
        <v>177</v>
      </c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38"/>
    </row>
    <row r="14" spans="3:16" ht="15.75">
      <c r="C14" s="267" t="s">
        <v>181</v>
      </c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38"/>
    </row>
    <row r="15" spans="3:16" ht="42.75">
      <c r="C15" s="39" t="s">
        <v>11</v>
      </c>
      <c r="D15" s="39" t="s">
        <v>12</v>
      </c>
      <c r="E15" s="39" t="s">
        <v>13</v>
      </c>
      <c r="F15" s="39" t="s">
        <v>14</v>
      </c>
      <c r="G15" s="39" t="s">
        <v>15</v>
      </c>
      <c r="H15" s="39" t="s">
        <v>16</v>
      </c>
      <c r="I15" s="39" t="s">
        <v>17</v>
      </c>
      <c r="J15" s="39" t="s">
        <v>18</v>
      </c>
      <c r="K15" s="39" t="s">
        <v>19</v>
      </c>
      <c r="L15" s="39" t="s">
        <v>20</v>
      </c>
      <c r="M15" s="39" t="s">
        <v>21</v>
      </c>
      <c r="N15" s="39" t="s">
        <v>22</v>
      </c>
      <c r="O15" s="39" t="s">
        <v>23</v>
      </c>
      <c r="P15" s="39" t="s">
        <v>24</v>
      </c>
    </row>
    <row r="16" spans="3:16" ht="15.75">
      <c r="C16" s="40" t="s">
        <v>25</v>
      </c>
      <c r="D16" s="41" t="s">
        <v>26</v>
      </c>
      <c r="E16" s="42" t="s">
        <v>27</v>
      </c>
      <c r="F16" s="69">
        <v>2666.7599999999998</v>
      </c>
      <c r="G16" s="69">
        <v>100.64</v>
      </c>
      <c r="H16" s="98"/>
      <c r="I16" s="69" t="s">
        <v>28</v>
      </c>
      <c r="J16" s="69" t="s">
        <v>28</v>
      </c>
      <c r="K16" s="69" t="s">
        <v>29</v>
      </c>
      <c r="L16" s="69">
        <v>2616.18</v>
      </c>
      <c r="M16" s="69" t="s">
        <v>28</v>
      </c>
      <c r="N16" s="69" t="s">
        <v>28</v>
      </c>
      <c r="O16" s="69" t="s">
        <v>28</v>
      </c>
      <c r="P16" s="69" t="s">
        <v>28</v>
      </c>
    </row>
    <row r="17" spans="3:16" ht="15.75">
      <c r="C17" s="40" t="s">
        <v>30</v>
      </c>
      <c r="D17" s="46" t="s">
        <v>31</v>
      </c>
      <c r="E17" s="42" t="s">
        <v>27</v>
      </c>
      <c r="F17" s="69">
        <v>1607.18</v>
      </c>
      <c r="G17" s="69">
        <v>50.54</v>
      </c>
      <c r="H17" s="98"/>
      <c r="I17" s="69" t="s">
        <v>28</v>
      </c>
      <c r="J17" s="69" t="s">
        <v>28</v>
      </c>
      <c r="K17" s="69" t="s">
        <v>29</v>
      </c>
      <c r="L17" s="69">
        <v>1566.84</v>
      </c>
      <c r="M17" s="69" t="s">
        <v>28</v>
      </c>
      <c r="N17" s="69" t="s">
        <v>28</v>
      </c>
      <c r="O17" s="69" t="s">
        <v>28</v>
      </c>
      <c r="P17" s="69" t="s">
        <v>28</v>
      </c>
    </row>
    <row r="18" spans="3:16" ht="15.75">
      <c r="C18" s="40" t="s">
        <v>32</v>
      </c>
      <c r="D18" s="41" t="s">
        <v>33</v>
      </c>
      <c r="E18" s="42" t="s">
        <v>27</v>
      </c>
      <c r="F18" s="69">
        <v>15</v>
      </c>
      <c r="G18" s="69">
        <v>0</v>
      </c>
      <c r="H18" s="98"/>
      <c r="I18" s="69" t="s">
        <v>34</v>
      </c>
      <c r="J18" s="69">
        <f>F18</f>
        <v>15</v>
      </c>
      <c r="K18" s="69" t="s">
        <v>28</v>
      </c>
      <c r="L18" s="69" t="s">
        <v>28</v>
      </c>
      <c r="M18" s="69" t="s">
        <v>28</v>
      </c>
      <c r="N18" s="69" t="s">
        <v>28</v>
      </c>
      <c r="O18" s="69" t="s">
        <v>28</v>
      </c>
      <c r="P18" s="69" t="s">
        <v>28</v>
      </c>
    </row>
    <row r="19" spans="3:16" ht="28.5">
      <c r="C19" s="40" t="s">
        <v>35</v>
      </c>
      <c r="D19" s="41" t="s">
        <v>36</v>
      </c>
      <c r="E19" s="42" t="s">
        <v>27</v>
      </c>
      <c r="F19" s="69">
        <v>5.5</v>
      </c>
      <c r="G19" s="69">
        <v>0</v>
      </c>
      <c r="H19" s="98"/>
      <c r="I19" s="69" t="s">
        <v>37</v>
      </c>
      <c r="J19" s="69">
        <f>F19</f>
        <v>5.5</v>
      </c>
      <c r="K19" s="69" t="s">
        <v>28</v>
      </c>
      <c r="L19" s="69" t="s">
        <v>28</v>
      </c>
      <c r="M19" s="69" t="s">
        <v>28</v>
      </c>
      <c r="N19" s="69" t="s">
        <v>28</v>
      </c>
      <c r="O19" s="69" t="s">
        <v>28</v>
      </c>
      <c r="P19" s="69" t="s">
        <v>28</v>
      </c>
    </row>
    <row r="20" spans="3:16" ht="15.75">
      <c r="C20" s="40" t="s">
        <v>38</v>
      </c>
      <c r="D20" s="41" t="s">
        <v>39</v>
      </c>
      <c r="E20" s="42" t="s">
        <v>27</v>
      </c>
      <c r="F20" s="69">
        <v>17931.78</v>
      </c>
      <c r="G20" s="69">
        <v>248.38</v>
      </c>
      <c r="H20" s="98"/>
      <c r="I20" s="69" t="s">
        <v>28</v>
      </c>
      <c r="J20" s="69" t="s">
        <v>28</v>
      </c>
      <c r="K20" s="69" t="s">
        <v>29</v>
      </c>
      <c r="L20" s="69">
        <v>17904.94</v>
      </c>
      <c r="M20" s="69" t="s">
        <v>28</v>
      </c>
      <c r="N20" s="69" t="s">
        <v>28</v>
      </c>
      <c r="O20" s="69" t="s">
        <v>28</v>
      </c>
      <c r="P20" s="69" t="s">
        <v>28</v>
      </c>
    </row>
    <row r="23" spans="3:16" ht="21">
      <c r="C23" s="272" t="s">
        <v>197</v>
      </c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</row>
    <row r="24" spans="3:16" ht="15.75">
      <c r="C24" s="270" t="s">
        <v>198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38"/>
    </row>
    <row r="25" spans="3:16" ht="42.75">
      <c r="C25" s="39" t="s">
        <v>11</v>
      </c>
      <c r="D25" s="39" t="s">
        <v>12</v>
      </c>
      <c r="E25" s="39" t="s">
        <v>13</v>
      </c>
      <c r="F25" s="39" t="s">
        <v>14</v>
      </c>
      <c r="G25" s="39" t="s">
        <v>15</v>
      </c>
      <c r="H25" s="39" t="s">
        <v>16</v>
      </c>
      <c r="I25" s="39" t="s">
        <v>17</v>
      </c>
      <c r="J25" s="39" t="s">
        <v>18</v>
      </c>
      <c r="K25" s="39" t="s">
        <v>19</v>
      </c>
      <c r="L25" s="39" t="s">
        <v>20</v>
      </c>
      <c r="M25" s="39" t="s">
        <v>21</v>
      </c>
      <c r="N25" s="39" t="s">
        <v>22</v>
      </c>
      <c r="O25" s="39" t="s">
        <v>23</v>
      </c>
      <c r="P25" s="39" t="s">
        <v>24</v>
      </c>
    </row>
    <row r="26" spans="3:16" ht="15.75">
      <c r="C26" s="40" t="s">
        <v>25</v>
      </c>
      <c r="D26" s="41" t="s">
        <v>26</v>
      </c>
      <c r="E26" s="42" t="s">
        <v>27</v>
      </c>
      <c r="F26" s="98">
        <v>2586.6399999999994</v>
      </c>
      <c r="G26" s="98">
        <v>60.86</v>
      </c>
      <c r="H26" s="98"/>
      <c r="I26" s="69" t="s">
        <v>28</v>
      </c>
      <c r="J26" s="69" t="s">
        <v>28</v>
      </c>
      <c r="K26" s="69" t="s">
        <v>29</v>
      </c>
      <c r="L26" s="98">
        <v>2626.42</v>
      </c>
      <c r="M26" s="69" t="s">
        <v>28</v>
      </c>
      <c r="N26" s="69" t="s">
        <v>28</v>
      </c>
      <c r="O26" s="69" t="s">
        <v>28</v>
      </c>
      <c r="P26" s="69" t="s">
        <v>28</v>
      </c>
    </row>
    <row r="27" spans="3:16" ht="15.75">
      <c r="C27" s="40" t="s">
        <v>30</v>
      </c>
      <c r="D27" s="46" t="s">
        <v>31</v>
      </c>
      <c r="E27" s="42" t="s">
        <v>27</v>
      </c>
      <c r="F27" s="98">
        <v>988.59</v>
      </c>
      <c r="G27" s="98">
        <v>80.03</v>
      </c>
      <c r="H27" s="98"/>
      <c r="I27" s="69" t="s">
        <v>28</v>
      </c>
      <c r="J27" s="69" t="s">
        <v>28</v>
      </c>
      <c r="K27" s="69" t="s">
        <v>29</v>
      </c>
      <c r="L27" s="98">
        <v>959.1</v>
      </c>
      <c r="M27" s="69" t="s">
        <v>28</v>
      </c>
      <c r="N27" s="69" t="s">
        <v>28</v>
      </c>
      <c r="O27" s="69" t="s">
        <v>28</v>
      </c>
      <c r="P27" s="69" t="s">
        <v>28</v>
      </c>
    </row>
    <row r="28" spans="3:16" ht="15.75">
      <c r="C28" s="40" t="s">
        <v>32</v>
      </c>
      <c r="D28" s="41" t="s">
        <v>33</v>
      </c>
      <c r="E28" s="42" t="s">
        <v>27</v>
      </c>
      <c r="F28" s="98">
        <v>15.5</v>
      </c>
      <c r="G28" s="98">
        <v>0</v>
      </c>
      <c r="H28" s="98"/>
      <c r="I28" s="69" t="s">
        <v>34</v>
      </c>
      <c r="J28" s="98">
        <f>F28</f>
        <v>15.5</v>
      </c>
      <c r="K28" s="69" t="s">
        <v>28</v>
      </c>
      <c r="L28" s="69" t="s">
        <v>28</v>
      </c>
      <c r="M28" s="69" t="s">
        <v>28</v>
      </c>
      <c r="N28" s="69" t="s">
        <v>28</v>
      </c>
      <c r="O28" s="69" t="s">
        <v>28</v>
      </c>
      <c r="P28" s="69" t="s">
        <v>28</v>
      </c>
    </row>
    <row r="29" spans="3:16" ht="28.5">
      <c r="C29" s="40" t="s">
        <v>35</v>
      </c>
      <c r="D29" s="41" t="s">
        <v>36</v>
      </c>
      <c r="E29" s="42" t="s">
        <v>27</v>
      </c>
      <c r="F29" s="98">
        <v>5.6</v>
      </c>
      <c r="G29" s="98">
        <v>0</v>
      </c>
      <c r="H29" s="98"/>
      <c r="I29" s="69" t="s">
        <v>37</v>
      </c>
      <c r="J29" s="98">
        <f>F29</f>
        <v>5.6</v>
      </c>
      <c r="K29" s="69" t="s">
        <v>28</v>
      </c>
      <c r="L29" s="69" t="s">
        <v>28</v>
      </c>
      <c r="M29" s="69" t="s">
        <v>28</v>
      </c>
      <c r="N29" s="69" t="s">
        <v>28</v>
      </c>
      <c r="O29" s="69" t="s">
        <v>28</v>
      </c>
      <c r="P29" s="69" t="s">
        <v>28</v>
      </c>
    </row>
    <row r="30" spans="3:16" ht="15.75">
      <c r="C30" s="40" t="s">
        <v>38</v>
      </c>
      <c r="D30" s="41" t="s">
        <v>39</v>
      </c>
      <c r="E30" s="42" t="s">
        <v>27</v>
      </c>
      <c r="F30" s="98">
        <v>18189.92</v>
      </c>
      <c r="G30" s="98">
        <v>261.38</v>
      </c>
      <c r="H30" s="98"/>
      <c r="I30" s="69" t="s">
        <v>28</v>
      </c>
      <c r="J30" s="69" t="s">
        <v>28</v>
      </c>
      <c r="K30" s="69" t="s">
        <v>29</v>
      </c>
      <c r="L30" s="98">
        <v>18176.92</v>
      </c>
      <c r="M30" s="69" t="s">
        <v>28</v>
      </c>
      <c r="N30" s="69" t="s">
        <v>28</v>
      </c>
      <c r="O30" s="69" t="s">
        <v>28</v>
      </c>
      <c r="P30" s="69" t="s">
        <v>28</v>
      </c>
    </row>
    <row r="33" spans="3:16" ht="21">
      <c r="C33" s="272" t="s">
        <v>208</v>
      </c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</row>
    <row r="34" spans="3:16" ht="15.75">
      <c r="C34" s="270" t="s">
        <v>198</v>
      </c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38"/>
    </row>
    <row r="35" spans="3:18" ht="42.75">
      <c r="C35" s="39" t="s">
        <v>11</v>
      </c>
      <c r="D35" s="39" t="s">
        <v>12</v>
      </c>
      <c r="E35" s="39" t="s">
        <v>13</v>
      </c>
      <c r="F35" s="39" t="s">
        <v>14</v>
      </c>
      <c r="G35" s="39" t="s">
        <v>15</v>
      </c>
      <c r="H35" s="39" t="s">
        <v>16</v>
      </c>
      <c r="I35" s="39" t="s">
        <v>17</v>
      </c>
      <c r="J35" s="39" t="s">
        <v>18</v>
      </c>
      <c r="K35" s="39" t="s">
        <v>19</v>
      </c>
      <c r="L35" s="39" t="s">
        <v>20</v>
      </c>
      <c r="M35" s="39" t="s">
        <v>21</v>
      </c>
      <c r="N35" s="39" t="s">
        <v>22</v>
      </c>
      <c r="O35" s="39" t="s">
        <v>23</v>
      </c>
      <c r="P35" s="39" t="s">
        <v>24</v>
      </c>
      <c r="Q35" s="100" t="s">
        <v>112</v>
      </c>
      <c r="R35" s="101" t="s">
        <v>113</v>
      </c>
    </row>
    <row r="36" spans="3:18" ht="15.75">
      <c r="C36" s="40" t="s">
        <v>25</v>
      </c>
      <c r="D36" s="41" t="s">
        <v>26</v>
      </c>
      <c r="E36" s="42" t="s">
        <v>27</v>
      </c>
      <c r="F36" s="98">
        <f>F26+F16+F6</f>
        <v>7873.039999999999</v>
      </c>
      <c r="G36" s="184">
        <v>60.86</v>
      </c>
      <c r="H36" s="98"/>
      <c r="I36" s="69" t="s">
        <v>28</v>
      </c>
      <c r="J36" s="69" t="s">
        <v>28</v>
      </c>
      <c r="K36" s="69" t="s">
        <v>29</v>
      </c>
      <c r="L36" s="98">
        <f>L26+L16+L6</f>
        <v>7892.380000000001</v>
      </c>
      <c r="M36" s="69" t="s">
        <v>28</v>
      </c>
      <c r="N36" s="69" t="s">
        <v>28</v>
      </c>
      <c r="O36" s="69" t="s">
        <v>28</v>
      </c>
      <c r="P36" s="69" t="s">
        <v>28</v>
      </c>
      <c r="Q36" s="183">
        <v>80.19999999999948</v>
      </c>
      <c r="R36" s="64">
        <f>Q36+F36-L36</f>
        <v>60.859999999997854</v>
      </c>
    </row>
    <row r="37" spans="3:18" ht="15.75">
      <c r="C37" s="40" t="s">
        <v>30</v>
      </c>
      <c r="D37" s="46" t="s">
        <v>31</v>
      </c>
      <c r="E37" s="42" t="s">
        <v>27</v>
      </c>
      <c r="F37" s="98">
        <f>F27+F17+F7</f>
        <v>4040.4400000000005</v>
      </c>
      <c r="G37" s="184">
        <v>80.03</v>
      </c>
      <c r="H37" s="98"/>
      <c r="I37" s="69" t="s">
        <v>28</v>
      </c>
      <c r="J37" s="69" t="s">
        <v>28</v>
      </c>
      <c r="K37" s="69" t="s">
        <v>29</v>
      </c>
      <c r="L37" s="98">
        <f>L27+L17+L7</f>
        <v>4020.5200000000004</v>
      </c>
      <c r="M37" s="69" t="s">
        <v>28</v>
      </c>
      <c r="N37" s="69" t="s">
        <v>28</v>
      </c>
      <c r="O37" s="69" t="s">
        <v>28</v>
      </c>
      <c r="P37" s="69" t="s">
        <v>28</v>
      </c>
      <c r="Q37" s="183">
        <v>60.110000000000724</v>
      </c>
      <c r="R37" s="64">
        <f>Q37+F37-L37</f>
        <v>80.03000000000065</v>
      </c>
    </row>
    <row r="38" spans="3:18" ht="15.75">
      <c r="C38" s="40" t="s">
        <v>32</v>
      </c>
      <c r="D38" s="41" t="s">
        <v>33</v>
      </c>
      <c r="E38" s="42" t="s">
        <v>27</v>
      </c>
      <c r="F38" s="98">
        <f>F28+F18+F8</f>
        <v>42.9</v>
      </c>
      <c r="G38" s="184">
        <v>0</v>
      </c>
      <c r="H38" s="98"/>
      <c r="I38" s="69" t="s">
        <v>34</v>
      </c>
      <c r="J38" s="98">
        <f>F38</f>
        <v>42.9</v>
      </c>
      <c r="K38" s="69" t="s">
        <v>28</v>
      </c>
      <c r="L38" s="98" t="e">
        <f>L28+L18+L8</f>
        <v>#VALUE!</v>
      </c>
      <c r="M38" s="69" t="s">
        <v>28</v>
      </c>
      <c r="N38" s="69" t="s">
        <v>28</v>
      </c>
      <c r="O38" s="69" t="s">
        <v>28</v>
      </c>
      <c r="P38" s="69" t="s">
        <v>28</v>
      </c>
      <c r="Q38" s="183">
        <v>0</v>
      </c>
      <c r="R38" s="64">
        <f>Q38+F38-J38</f>
        <v>0</v>
      </c>
    </row>
    <row r="39" spans="3:18" ht="28.5">
      <c r="C39" s="40" t="s">
        <v>35</v>
      </c>
      <c r="D39" s="41" t="s">
        <v>36</v>
      </c>
      <c r="E39" s="42" t="s">
        <v>27</v>
      </c>
      <c r="F39" s="98">
        <f>F29+F19+F9</f>
        <v>15.899999999999999</v>
      </c>
      <c r="G39" s="184">
        <v>0</v>
      </c>
      <c r="H39" s="98"/>
      <c r="I39" s="69" t="s">
        <v>37</v>
      </c>
      <c r="J39" s="98">
        <f>F39</f>
        <v>15.899999999999999</v>
      </c>
      <c r="K39" s="69" t="s">
        <v>28</v>
      </c>
      <c r="L39" s="98" t="e">
        <f>L29+L19+L9</f>
        <v>#VALUE!</v>
      </c>
      <c r="M39" s="69" t="s">
        <v>28</v>
      </c>
      <c r="N39" s="69" t="s">
        <v>28</v>
      </c>
      <c r="O39" s="69" t="s">
        <v>28</v>
      </c>
      <c r="P39" s="69" t="s">
        <v>28</v>
      </c>
      <c r="Q39" s="183">
        <v>0</v>
      </c>
      <c r="R39" s="64">
        <f>Q39+F39-J39</f>
        <v>0</v>
      </c>
    </row>
    <row r="40" spans="3:18" ht="15.75">
      <c r="C40" s="40" t="s">
        <v>38</v>
      </c>
      <c r="D40" s="41" t="s">
        <v>39</v>
      </c>
      <c r="E40" s="42" t="s">
        <v>27</v>
      </c>
      <c r="F40" s="98">
        <f>F30+F20+F10</f>
        <v>57507.22</v>
      </c>
      <c r="G40" s="184">
        <v>261.38</v>
      </c>
      <c r="H40" s="98"/>
      <c r="I40" s="69" t="s">
        <v>28</v>
      </c>
      <c r="J40" s="69" t="s">
        <v>28</v>
      </c>
      <c r="K40" s="69" t="s">
        <v>29</v>
      </c>
      <c r="L40" s="98">
        <f>L30+L20+L10</f>
        <v>57516.22</v>
      </c>
      <c r="M40" s="69" t="s">
        <v>28</v>
      </c>
      <c r="N40" s="69" t="s">
        <v>28</v>
      </c>
      <c r="O40" s="69" t="s">
        <v>28</v>
      </c>
      <c r="P40" s="69" t="s">
        <v>28</v>
      </c>
      <c r="Q40" s="183">
        <v>270.37999999999823</v>
      </c>
      <c r="R40" s="64">
        <f>Q40+F40-L40</f>
        <v>261.3799999999974</v>
      </c>
    </row>
    <row r="43" spans="2:18" ht="22.5" customHeight="1">
      <c r="B43" s="185" t="s">
        <v>210</v>
      </c>
      <c r="C43" s="277" t="s">
        <v>207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</row>
    <row r="44" spans="3:18" ht="14.25">
      <c r="C44" s="279" t="s">
        <v>115</v>
      </c>
      <c r="D44" s="279" t="s">
        <v>116</v>
      </c>
      <c r="E44" s="279"/>
      <c r="F44" s="279" t="s">
        <v>202</v>
      </c>
      <c r="G44" s="275" t="s">
        <v>117</v>
      </c>
      <c r="H44" s="279" t="s">
        <v>118</v>
      </c>
      <c r="I44" s="279" t="s">
        <v>119</v>
      </c>
      <c r="J44" s="279" t="s">
        <v>120</v>
      </c>
      <c r="K44" s="279"/>
      <c r="L44" s="279"/>
      <c r="M44" s="279"/>
      <c r="N44" s="279" t="s">
        <v>121</v>
      </c>
      <c r="O44" s="279"/>
      <c r="P44" s="279"/>
      <c r="Q44" s="279"/>
      <c r="R44" s="279" t="s">
        <v>122</v>
      </c>
    </row>
    <row r="45" spans="3:18" ht="28.5">
      <c r="C45" s="279"/>
      <c r="D45" s="279"/>
      <c r="E45" s="279"/>
      <c r="F45" s="279"/>
      <c r="G45" s="276"/>
      <c r="H45" s="279"/>
      <c r="I45" s="279"/>
      <c r="J45" s="190" t="s">
        <v>123</v>
      </c>
      <c r="K45" s="190" t="s">
        <v>124</v>
      </c>
      <c r="L45" s="190" t="s">
        <v>203</v>
      </c>
      <c r="M45" s="190" t="s">
        <v>126</v>
      </c>
      <c r="N45" s="190" t="s">
        <v>127</v>
      </c>
      <c r="O45" s="190"/>
      <c r="P45" s="190" t="s">
        <v>128</v>
      </c>
      <c r="Q45" s="190" t="s">
        <v>129</v>
      </c>
      <c r="R45" s="279"/>
    </row>
    <row r="46" spans="2:18" ht="51">
      <c r="B46" s="186" t="s">
        <v>211</v>
      </c>
      <c r="C46" s="190">
        <v>1</v>
      </c>
      <c r="D46" s="280" t="s">
        <v>26</v>
      </c>
      <c r="E46" s="280"/>
      <c r="F46" s="191" t="s">
        <v>25</v>
      </c>
      <c r="G46" s="192" t="s">
        <v>27</v>
      </c>
      <c r="H46" s="190" t="s">
        <v>130</v>
      </c>
      <c r="I46" s="195">
        <f>F36</f>
        <v>7873.039999999999</v>
      </c>
      <c r="J46" s="190"/>
      <c r="K46" s="196">
        <v>0</v>
      </c>
      <c r="L46" s="198">
        <f>I46-P46-K46</f>
        <v>-19.340000000001965</v>
      </c>
      <c r="M46" s="195">
        <f>G36</f>
        <v>60.86</v>
      </c>
      <c r="N46" s="200" t="s">
        <v>212</v>
      </c>
      <c r="O46" s="193"/>
      <c r="P46" s="195">
        <f>L36</f>
        <v>7892.380000000001</v>
      </c>
      <c r="Q46" s="190"/>
      <c r="R46" s="190"/>
    </row>
    <row r="47" spans="3:18" ht="25.5">
      <c r="C47" s="190">
        <v>2</v>
      </c>
      <c r="D47" s="281" t="s">
        <v>31</v>
      </c>
      <c r="E47" s="281"/>
      <c r="F47" s="191" t="s">
        <v>30</v>
      </c>
      <c r="G47" s="192" t="s">
        <v>27</v>
      </c>
      <c r="H47" s="190" t="s">
        <v>130</v>
      </c>
      <c r="I47" s="195">
        <f>F37</f>
        <v>4040.4400000000005</v>
      </c>
      <c r="J47" s="194"/>
      <c r="K47" s="196">
        <v>0</v>
      </c>
      <c r="L47" s="198">
        <f>I47-P47-K47</f>
        <v>19.920000000000073</v>
      </c>
      <c r="M47" s="195">
        <f>G37</f>
        <v>80.03</v>
      </c>
      <c r="N47" s="200" t="s">
        <v>213</v>
      </c>
      <c r="O47" s="193"/>
      <c r="P47" s="195">
        <f>L37</f>
        <v>4020.5200000000004</v>
      </c>
      <c r="Q47" s="190"/>
      <c r="R47" s="190"/>
    </row>
    <row r="48" spans="3:18" ht="15.75">
      <c r="C48" s="190">
        <v>3</v>
      </c>
      <c r="D48" s="280" t="s">
        <v>33</v>
      </c>
      <c r="E48" s="280"/>
      <c r="F48" s="191" t="s">
        <v>32</v>
      </c>
      <c r="G48" s="192" t="s">
        <v>27</v>
      </c>
      <c r="H48" s="190" t="s">
        <v>204</v>
      </c>
      <c r="I48" s="195">
        <f>F38</f>
        <v>42.9</v>
      </c>
      <c r="J48" s="190"/>
      <c r="K48" s="197">
        <f>F38</f>
        <v>42.9</v>
      </c>
      <c r="L48" s="198">
        <f>I48-P48-K48</f>
        <v>0</v>
      </c>
      <c r="M48" s="195">
        <f>G38</f>
        <v>0</v>
      </c>
      <c r="N48" s="201" t="s">
        <v>28</v>
      </c>
      <c r="O48" s="190"/>
      <c r="P48" s="195"/>
      <c r="Q48" s="190"/>
      <c r="R48" s="190"/>
    </row>
    <row r="49" spans="3:18" ht="30">
      <c r="C49" s="190">
        <v>4</v>
      </c>
      <c r="D49" s="280" t="s">
        <v>36</v>
      </c>
      <c r="E49" s="280"/>
      <c r="F49" s="191" t="s">
        <v>35</v>
      </c>
      <c r="G49" s="192" t="s">
        <v>27</v>
      </c>
      <c r="H49" s="190" t="s">
        <v>205</v>
      </c>
      <c r="I49" s="195">
        <f>F39</f>
        <v>15.899999999999999</v>
      </c>
      <c r="J49" s="190"/>
      <c r="K49" s="197">
        <f>F39</f>
        <v>15.899999999999999</v>
      </c>
      <c r="L49" s="198">
        <f>I49-P49-K49</f>
        <v>0</v>
      </c>
      <c r="M49" s="195">
        <f>G39</f>
        <v>0</v>
      </c>
      <c r="N49" s="202" t="s">
        <v>28</v>
      </c>
      <c r="O49" s="190"/>
      <c r="P49" s="195"/>
      <c r="Q49" s="190"/>
      <c r="R49" s="190"/>
    </row>
    <row r="50" spans="2:18" ht="86.25" customHeight="1">
      <c r="B50" s="199" t="s">
        <v>209</v>
      </c>
      <c r="C50" s="187">
        <v>5</v>
      </c>
      <c r="D50" s="273" t="s">
        <v>39</v>
      </c>
      <c r="E50" s="274"/>
      <c r="F50" s="188" t="s">
        <v>38</v>
      </c>
      <c r="G50" s="189" t="s">
        <v>27</v>
      </c>
      <c r="H50" s="187" t="s">
        <v>206</v>
      </c>
      <c r="I50" s="195">
        <f>F40</f>
        <v>57507.22</v>
      </c>
      <c r="J50" s="187"/>
      <c r="K50" s="179">
        <v>0</v>
      </c>
      <c r="L50" s="198">
        <f>I50-P50-K50</f>
        <v>-9</v>
      </c>
      <c r="M50" s="195">
        <f>G40</f>
        <v>261.38</v>
      </c>
      <c r="N50" s="203" t="s">
        <v>214</v>
      </c>
      <c r="O50" s="187"/>
      <c r="P50" s="195">
        <f>L40</f>
        <v>57516.22</v>
      </c>
      <c r="Q50" s="187"/>
      <c r="R50" s="187"/>
    </row>
    <row r="52" spans="3:16" s="21" customFormat="1" ht="33" customHeight="1">
      <c r="C52" s="278" t="s">
        <v>215</v>
      </c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</row>
  </sheetData>
  <sheetProtection/>
  <mergeCells count="24">
    <mergeCell ref="C3:O3"/>
    <mergeCell ref="C4:O4"/>
    <mergeCell ref="C13:O13"/>
    <mergeCell ref="C14:O14"/>
    <mergeCell ref="C23:P23"/>
    <mergeCell ref="C24:O24"/>
    <mergeCell ref="C33:P33"/>
    <mergeCell ref="C34:O34"/>
    <mergeCell ref="C44:C45"/>
    <mergeCell ref="D44:E45"/>
    <mergeCell ref="F44:F45"/>
    <mergeCell ref="H44:H45"/>
    <mergeCell ref="I44:I45"/>
    <mergeCell ref="J44:M44"/>
    <mergeCell ref="D50:E50"/>
    <mergeCell ref="G44:G45"/>
    <mergeCell ref="C43:R43"/>
    <mergeCell ref="C52:P52"/>
    <mergeCell ref="N44:Q44"/>
    <mergeCell ref="R44:R45"/>
    <mergeCell ref="D46:E46"/>
    <mergeCell ref="D47:E47"/>
    <mergeCell ref="D48:E48"/>
    <mergeCell ref="D49:E49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3:P63"/>
  <sheetViews>
    <sheetView zoomScalePageLayoutView="0" workbookViewId="0" topLeftCell="A16">
      <selection activeCell="C3" sqref="C3:Q30"/>
    </sheetView>
  </sheetViews>
  <sheetFormatPr defaultColWidth="9.00390625" defaultRowHeight="14.25"/>
  <cols>
    <col min="12" max="12" width="9.00390625" style="173" customWidth="1"/>
  </cols>
  <sheetData>
    <row r="3" ht="14.25">
      <c r="C3" t="s">
        <v>182</v>
      </c>
    </row>
    <row r="4" ht="14.25">
      <c r="C4" t="s">
        <v>183</v>
      </c>
    </row>
    <row r="5" spans="3:16" ht="14.25">
      <c r="C5" t="s">
        <v>11</v>
      </c>
      <c r="D5" t="s">
        <v>12</v>
      </c>
      <c r="E5" t="s">
        <v>13</v>
      </c>
      <c r="F5" t="s">
        <v>184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s="173" t="s">
        <v>20</v>
      </c>
      <c r="M5" t="s">
        <v>21</v>
      </c>
      <c r="N5" t="s">
        <v>22</v>
      </c>
      <c r="O5" t="s">
        <v>23</v>
      </c>
      <c r="P5" t="s">
        <v>24</v>
      </c>
    </row>
    <row r="6" spans="3:16" ht="14.25">
      <c r="C6" t="s">
        <v>25</v>
      </c>
      <c r="D6" t="s">
        <v>26</v>
      </c>
      <c r="E6" t="s">
        <v>27</v>
      </c>
      <c r="F6">
        <v>8709.14</v>
      </c>
      <c r="G6">
        <v>170.59999999999854</v>
      </c>
      <c r="H6">
        <v>450.6</v>
      </c>
      <c r="I6" t="s">
        <v>28</v>
      </c>
      <c r="J6" t="s">
        <v>28</v>
      </c>
      <c r="K6" t="s">
        <v>29</v>
      </c>
      <c r="L6" s="173">
        <v>8538.54</v>
      </c>
      <c r="M6" t="s">
        <v>28</v>
      </c>
      <c r="N6" t="s">
        <v>28</v>
      </c>
      <c r="O6" t="s">
        <v>28</v>
      </c>
      <c r="P6" t="s">
        <v>28</v>
      </c>
    </row>
    <row r="7" spans="3:16" s="176" customFormat="1" ht="14.25">
      <c r="C7" s="176" t="s">
        <v>30</v>
      </c>
      <c r="D7" s="176" t="s">
        <v>31</v>
      </c>
      <c r="E7" s="176" t="s">
        <v>27</v>
      </c>
      <c r="F7" s="176">
        <v>5323.049999999999</v>
      </c>
      <c r="G7" s="176">
        <v>16.409999999998945</v>
      </c>
      <c r="H7" s="176">
        <v>70.41</v>
      </c>
      <c r="I7" s="176" t="s">
        <v>28</v>
      </c>
      <c r="J7" s="176" t="s">
        <v>28</v>
      </c>
      <c r="K7" s="176" t="s">
        <v>29</v>
      </c>
      <c r="L7" s="177">
        <v>5306.64</v>
      </c>
      <c r="M7" s="176" t="s">
        <v>28</v>
      </c>
      <c r="N7" s="176" t="s">
        <v>28</v>
      </c>
      <c r="O7" s="176" t="s">
        <v>28</v>
      </c>
      <c r="P7" s="176" t="s">
        <v>28</v>
      </c>
    </row>
    <row r="8" spans="3:16" ht="14.25">
      <c r="C8" t="s">
        <v>32</v>
      </c>
      <c r="D8" t="s">
        <v>33</v>
      </c>
      <c r="E8" t="s">
        <v>27</v>
      </c>
      <c r="F8">
        <v>31.39</v>
      </c>
      <c r="G8">
        <v>0</v>
      </c>
      <c r="H8">
        <v>0</v>
      </c>
      <c r="I8" t="s">
        <v>34</v>
      </c>
      <c r="J8">
        <v>31.39</v>
      </c>
      <c r="K8" t="s">
        <v>28</v>
      </c>
      <c r="L8" s="173" t="s">
        <v>28</v>
      </c>
      <c r="M8" t="s">
        <v>28</v>
      </c>
      <c r="N8" t="s">
        <v>28</v>
      </c>
      <c r="O8" t="s">
        <v>28</v>
      </c>
      <c r="P8" t="s">
        <v>28</v>
      </c>
    </row>
    <row r="9" spans="3:16" ht="14.25">
      <c r="C9" t="s">
        <v>35</v>
      </c>
      <c r="D9" t="s">
        <v>36</v>
      </c>
      <c r="E9" t="s">
        <v>27</v>
      </c>
      <c r="F9">
        <v>6.3</v>
      </c>
      <c r="G9">
        <v>0</v>
      </c>
      <c r="H9">
        <v>0</v>
      </c>
      <c r="I9" t="s">
        <v>37</v>
      </c>
      <c r="J9">
        <v>6.3</v>
      </c>
      <c r="K9" t="s">
        <v>28</v>
      </c>
      <c r="L9" s="173" t="s">
        <v>28</v>
      </c>
      <c r="M9" t="s">
        <v>28</v>
      </c>
      <c r="N9" t="s">
        <v>28</v>
      </c>
      <c r="O9" t="s">
        <v>28</v>
      </c>
      <c r="P9" t="s">
        <v>28</v>
      </c>
    </row>
    <row r="10" spans="3:16" s="174" customFormat="1" ht="14.25">
      <c r="C10" s="174" t="s">
        <v>38</v>
      </c>
      <c r="D10" s="174" t="s">
        <v>39</v>
      </c>
      <c r="E10" s="174" t="s">
        <v>27</v>
      </c>
      <c r="F10" s="174">
        <v>43497.170000000006</v>
      </c>
      <c r="G10" s="174">
        <v>426.2100000000064</v>
      </c>
      <c r="H10" s="174">
        <v>426.21</v>
      </c>
      <c r="I10" s="174" t="s">
        <v>28</v>
      </c>
      <c r="J10" s="174" t="s">
        <v>28</v>
      </c>
      <c r="K10" s="174" t="s">
        <v>29</v>
      </c>
      <c r="L10" s="175">
        <v>43070.96</v>
      </c>
      <c r="M10" s="174" t="s">
        <v>28</v>
      </c>
      <c r="N10" s="174" t="s">
        <v>28</v>
      </c>
      <c r="O10" s="174" t="s">
        <v>28</v>
      </c>
      <c r="P10" s="174" t="s">
        <v>28</v>
      </c>
    </row>
    <row r="13" ht="14.25">
      <c r="C13" t="s">
        <v>185</v>
      </c>
    </row>
    <row r="14" ht="14.25">
      <c r="C14" t="s">
        <v>186</v>
      </c>
    </row>
    <row r="15" spans="3:16" ht="14.25">
      <c r="C15" t="s">
        <v>11</v>
      </c>
      <c r="D15" t="s">
        <v>12</v>
      </c>
      <c r="E15" t="s">
        <v>13</v>
      </c>
      <c r="F15" t="s">
        <v>184</v>
      </c>
      <c r="G15" t="s">
        <v>187</v>
      </c>
      <c r="H15" t="s">
        <v>16</v>
      </c>
      <c r="I15" t="s">
        <v>17</v>
      </c>
      <c r="J15" t="s">
        <v>18</v>
      </c>
      <c r="K15" t="s">
        <v>19</v>
      </c>
      <c r="L15" s="173" t="s">
        <v>20</v>
      </c>
      <c r="M15" t="s">
        <v>21</v>
      </c>
      <c r="N15" t="s">
        <v>22</v>
      </c>
      <c r="O15" t="s">
        <v>23</v>
      </c>
      <c r="P15" t="s">
        <v>24</v>
      </c>
    </row>
    <row r="16" spans="3:16" ht="14.25">
      <c r="C16" t="s">
        <v>25</v>
      </c>
      <c r="D16" t="s">
        <v>26</v>
      </c>
      <c r="E16" t="s">
        <v>27</v>
      </c>
      <c r="F16">
        <v>6416.62</v>
      </c>
      <c r="G16">
        <v>-346.6400000000003</v>
      </c>
      <c r="H16">
        <v>103.96</v>
      </c>
      <c r="I16" t="s">
        <v>28</v>
      </c>
      <c r="J16" t="s">
        <v>28</v>
      </c>
      <c r="K16" t="s">
        <v>29</v>
      </c>
      <c r="L16" s="173">
        <v>6763.26</v>
      </c>
      <c r="M16" t="s">
        <v>28</v>
      </c>
      <c r="N16" t="s">
        <v>28</v>
      </c>
      <c r="O16" t="s">
        <v>28</v>
      </c>
      <c r="P16" t="s">
        <v>28</v>
      </c>
    </row>
    <row r="17" spans="3:16" s="176" customFormat="1" ht="14.25">
      <c r="C17" s="176" t="s">
        <v>30</v>
      </c>
      <c r="D17" s="176" t="s">
        <v>31</v>
      </c>
      <c r="E17" s="176" t="s">
        <v>27</v>
      </c>
      <c r="F17" s="176">
        <v>4142.200000000001</v>
      </c>
      <c r="G17" s="176">
        <v>-9.219999999999345</v>
      </c>
      <c r="H17" s="176">
        <v>61.19</v>
      </c>
      <c r="I17" s="176" t="s">
        <v>28</v>
      </c>
      <c r="J17" s="176" t="s">
        <v>28</v>
      </c>
      <c r="K17" s="176" t="s">
        <v>29</v>
      </c>
      <c r="L17" s="177">
        <v>4151.42</v>
      </c>
      <c r="M17" s="176" t="s">
        <v>28</v>
      </c>
      <c r="N17" s="176" t="s">
        <v>28</v>
      </c>
      <c r="O17" s="176" t="s">
        <v>28</v>
      </c>
      <c r="P17" s="176" t="s">
        <v>28</v>
      </c>
    </row>
    <row r="18" spans="3:16" ht="14.25">
      <c r="C18" t="s">
        <v>32</v>
      </c>
      <c r="D18" t="s">
        <v>33</v>
      </c>
      <c r="E18" t="s">
        <v>27</v>
      </c>
      <c r="F18">
        <v>19.4</v>
      </c>
      <c r="G18">
        <v>0</v>
      </c>
      <c r="H18">
        <v>0</v>
      </c>
      <c r="I18" t="s">
        <v>34</v>
      </c>
      <c r="J18">
        <v>19.4</v>
      </c>
      <c r="K18" t="s">
        <v>28</v>
      </c>
      <c r="L18" s="173" t="s">
        <v>28</v>
      </c>
      <c r="M18" t="s">
        <v>28</v>
      </c>
      <c r="N18" t="s">
        <v>28</v>
      </c>
      <c r="O18" t="s">
        <v>28</v>
      </c>
      <c r="P18" t="s">
        <v>28</v>
      </c>
    </row>
    <row r="19" spans="3:16" ht="14.25">
      <c r="C19" t="s">
        <v>35</v>
      </c>
      <c r="D19" t="s">
        <v>36</v>
      </c>
      <c r="E19" t="s">
        <v>27</v>
      </c>
      <c r="F19">
        <v>8.7</v>
      </c>
      <c r="G19">
        <v>0</v>
      </c>
      <c r="H19">
        <v>0</v>
      </c>
      <c r="I19" t="s">
        <v>37</v>
      </c>
      <c r="J19">
        <v>8.7</v>
      </c>
      <c r="K19" t="s">
        <v>28</v>
      </c>
      <c r="L19" s="173" t="s">
        <v>28</v>
      </c>
      <c r="M19" t="s">
        <v>28</v>
      </c>
      <c r="N19" t="s">
        <v>28</v>
      </c>
      <c r="O19" t="s">
        <v>28</v>
      </c>
      <c r="P19" t="s">
        <v>28</v>
      </c>
    </row>
    <row r="20" spans="3:16" s="174" customFormat="1" ht="14.25">
      <c r="C20" s="174" t="s">
        <v>38</v>
      </c>
      <c r="D20" s="174" t="s">
        <v>39</v>
      </c>
      <c r="E20" s="174" t="s">
        <v>27</v>
      </c>
      <c r="F20" s="174">
        <v>55218.72</v>
      </c>
      <c r="G20" s="174">
        <v>-219.54000000000815</v>
      </c>
      <c r="H20" s="174">
        <v>206.67000000000002</v>
      </c>
      <c r="I20" s="174" t="s">
        <v>28</v>
      </c>
      <c r="J20" s="174" t="s">
        <v>28</v>
      </c>
      <c r="K20" s="174" t="s">
        <v>29</v>
      </c>
      <c r="L20" s="175">
        <v>55438.26000000001</v>
      </c>
      <c r="M20" s="174" t="s">
        <v>28</v>
      </c>
      <c r="N20" s="174" t="s">
        <v>28</v>
      </c>
      <c r="O20" s="174" t="s">
        <v>28</v>
      </c>
      <c r="P20" s="174" t="s">
        <v>28</v>
      </c>
    </row>
    <row r="23" ht="14.25">
      <c r="C23" t="s">
        <v>188</v>
      </c>
    </row>
    <row r="24" ht="14.25">
      <c r="C24" t="s">
        <v>189</v>
      </c>
    </row>
    <row r="25" spans="3:16" ht="14.25">
      <c r="C25" t="s">
        <v>11</v>
      </c>
      <c r="D25" t="s">
        <v>12</v>
      </c>
      <c r="E25" t="s">
        <v>13</v>
      </c>
      <c r="F25" t="s">
        <v>184</v>
      </c>
      <c r="G25" t="s">
        <v>187</v>
      </c>
      <c r="H25" t="s">
        <v>16</v>
      </c>
      <c r="I25" t="s">
        <v>17</v>
      </c>
      <c r="J25" t="s">
        <v>18</v>
      </c>
      <c r="K25" t="s">
        <v>19</v>
      </c>
      <c r="L25" s="173" t="s">
        <v>20</v>
      </c>
      <c r="M25" t="s">
        <v>21</v>
      </c>
      <c r="N25" t="s">
        <v>22</v>
      </c>
      <c r="O25" t="s">
        <v>23</v>
      </c>
      <c r="P25" t="s">
        <v>24</v>
      </c>
    </row>
    <row r="26" spans="3:16" ht="14.25">
      <c r="C26" t="s">
        <v>25</v>
      </c>
      <c r="D26" t="s">
        <v>26</v>
      </c>
      <c r="E26" t="s">
        <v>27</v>
      </c>
      <c r="F26">
        <v>9547.84</v>
      </c>
      <c r="G26">
        <v>-23.76000000000022</v>
      </c>
      <c r="H26">
        <v>80.2</v>
      </c>
      <c r="I26" t="s">
        <v>28</v>
      </c>
      <c r="J26" t="s">
        <v>28</v>
      </c>
      <c r="K26" t="s">
        <v>29</v>
      </c>
      <c r="L26" s="173">
        <v>9571.6</v>
      </c>
      <c r="M26" t="s">
        <v>28</v>
      </c>
      <c r="N26" t="s">
        <v>28</v>
      </c>
      <c r="O26" t="s">
        <v>28</v>
      </c>
      <c r="P26" t="s">
        <v>28</v>
      </c>
    </row>
    <row r="27" spans="3:16" s="176" customFormat="1" ht="14.25">
      <c r="C27" s="176" t="s">
        <v>30</v>
      </c>
      <c r="D27" s="176" t="s">
        <v>31</v>
      </c>
      <c r="E27" s="176" t="s">
        <v>27</v>
      </c>
      <c r="F27" s="176">
        <v>3589.4400000000005</v>
      </c>
      <c r="G27" s="176">
        <v>-1.0799999999999272</v>
      </c>
      <c r="H27" s="176">
        <v>60.11</v>
      </c>
      <c r="I27" s="176" t="s">
        <v>28</v>
      </c>
      <c r="J27" s="176" t="s">
        <v>28</v>
      </c>
      <c r="K27" s="176" t="s">
        <v>29</v>
      </c>
      <c r="L27" s="177">
        <v>3590.5200000000004</v>
      </c>
      <c r="M27" s="176" t="s">
        <v>28</v>
      </c>
      <c r="N27" s="176" t="s">
        <v>28</v>
      </c>
      <c r="O27" s="176" t="s">
        <v>28</v>
      </c>
      <c r="P27" s="176" t="s">
        <v>28</v>
      </c>
    </row>
    <row r="28" spans="3:16" ht="14.25">
      <c r="C28" t="s">
        <v>32</v>
      </c>
      <c r="D28" t="s">
        <v>33</v>
      </c>
      <c r="E28" t="s">
        <v>27</v>
      </c>
      <c r="F28">
        <v>20.28</v>
      </c>
      <c r="G28">
        <v>0</v>
      </c>
      <c r="H28">
        <v>0</v>
      </c>
      <c r="I28" t="s">
        <v>34</v>
      </c>
      <c r="J28">
        <v>20.28</v>
      </c>
      <c r="K28" t="s">
        <v>28</v>
      </c>
      <c r="L28" s="173" t="s">
        <v>28</v>
      </c>
      <c r="M28" t="s">
        <v>28</v>
      </c>
      <c r="N28" t="s">
        <v>28</v>
      </c>
      <c r="O28" t="s">
        <v>28</v>
      </c>
      <c r="P28" t="s">
        <v>28</v>
      </c>
    </row>
    <row r="29" spans="3:16" ht="14.25">
      <c r="C29" t="s">
        <v>35</v>
      </c>
      <c r="D29" t="s">
        <v>36</v>
      </c>
      <c r="E29" t="s">
        <v>27</v>
      </c>
      <c r="F29">
        <v>9.8</v>
      </c>
      <c r="G29">
        <v>0</v>
      </c>
      <c r="H29">
        <v>0</v>
      </c>
      <c r="I29" t="s">
        <v>37</v>
      </c>
      <c r="J29">
        <v>9.8</v>
      </c>
      <c r="K29" t="s">
        <v>28</v>
      </c>
      <c r="L29" s="173" t="s">
        <v>28</v>
      </c>
      <c r="M29" t="s">
        <v>28</v>
      </c>
      <c r="N29" t="s">
        <v>28</v>
      </c>
      <c r="O29" t="s">
        <v>28</v>
      </c>
      <c r="P29" t="s">
        <v>28</v>
      </c>
    </row>
    <row r="30" spans="3:16" s="174" customFormat="1" ht="14.25">
      <c r="C30" s="174" t="s">
        <v>38</v>
      </c>
      <c r="D30" s="174" t="s">
        <v>39</v>
      </c>
      <c r="E30" s="174" t="s">
        <v>27</v>
      </c>
      <c r="F30" s="174">
        <v>46627.47</v>
      </c>
      <c r="G30" s="174">
        <v>63.7100000000064</v>
      </c>
      <c r="H30" s="174">
        <v>270.38</v>
      </c>
      <c r="I30" s="174" t="s">
        <v>28</v>
      </c>
      <c r="J30" s="174" t="s">
        <v>28</v>
      </c>
      <c r="K30" s="174" t="s">
        <v>29</v>
      </c>
      <c r="L30" s="175">
        <v>46563.759999999995</v>
      </c>
      <c r="M30" s="174" t="s">
        <v>28</v>
      </c>
      <c r="N30" s="174" t="s">
        <v>28</v>
      </c>
      <c r="O30" s="174" t="s">
        <v>28</v>
      </c>
      <c r="P30" s="174" t="s">
        <v>28</v>
      </c>
    </row>
    <row r="33" ht="14.25">
      <c r="C33" t="s">
        <v>190</v>
      </c>
    </row>
    <row r="34" ht="14.25">
      <c r="C34" t="s">
        <v>191</v>
      </c>
    </row>
    <row r="35" spans="3:16" ht="14.25">
      <c r="C35" t="s">
        <v>11</v>
      </c>
      <c r="D35" t="s">
        <v>12</v>
      </c>
      <c r="E35" t="s">
        <v>13</v>
      </c>
      <c r="F35" t="s">
        <v>184</v>
      </c>
      <c r="G35" t="s">
        <v>15</v>
      </c>
      <c r="H35" t="s">
        <v>16</v>
      </c>
      <c r="I35" t="s">
        <v>17</v>
      </c>
      <c r="J35" t="s">
        <v>18</v>
      </c>
      <c r="K35" t="s">
        <v>19</v>
      </c>
      <c r="L35" s="173" t="s">
        <v>20</v>
      </c>
      <c r="M35" t="s">
        <v>21</v>
      </c>
      <c r="N35" t="s">
        <v>22</v>
      </c>
      <c r="O35" t="s">
        <v>23</v>
      </c>
      <c r="P35" t="s">
        <v>24</v>
      </c>
    </row>
    <row r="36" spans="3:16" ht="14.25">
      <c r="C36" t="s">
        <v>25</v>
      </c>
      <c r="D36" t="s">
        <v>26</v>
      </c>
      <c r="E36" t="s">
        <v>27</v>
      </c>
      <c r="F36">
        <v>2619.6399999999994</v>
      </c>
      <c r="G36">
        <v>50.06</v>
      </c>
      <c r="I36" t="s">
        <v>28</v>
      </c>
      <c r="J36" t="s">
        <v>28</v>
      </c>
      <c r="K36" t="s">
        <v>29</v>
      </c>
      <c r="L36" s="173">
        <v>2649.78</v>
      </c>
      <c r="M36" t="s">
        <v>28</v>
      </c>
      <c r="N36" t="s">
        <v>28</v>
      </c>
      <c r="O36" t="s">
        <v>28</v>
      </c>
      <c r="P36" t="s">
        <v>28</v>
      </c>
    </row>
    <row r="37" spans="3:16" s="176" customFormat="1" ht="14.25">
      <c r="C37" s="176" t="s">
        <v>30</v>
      </c>
      <c r="D37" s="176" t="s">
        <v>31</v>
      </c>
      <c r="E37" s="176" t="s">
        <v>27</v>
      </c>
      <c r="F37" s="176">
        <v>1444.6700000000003</v>
      </c>
      <c r="G37" s="176">
        <v>10.2</v>
      </c>
      <c r="I37" s="176" t="s">
        <v>28</v>
      </c>
      <c r="J37" s="176" t="s">
        <v>28</v>
      </c>
      <c r="K37" s="176" t="s">
        <v>29</v>
      </c>
      <c r="L37" s="177">
        <v>1494.5800000000002</v>
      </c>
      <c r="M37" s="176" t="s">
        <v>28</v>
      </c>
      <c r="N37" s="176" t="s">
        <v>28</v>
      </c>
      <c r="O37" s="176" t="s">
        <v>28</v>
      </c>
      <c r="P37" s="176" t="s">
        <v>28</v>
      </c>
    </row>
    <row r="38" spans="3:16" ht="14.25">
      <c r="C38" t="s">
        <v>32</v>
      </c>
      <c r="D38" t="s">
        <v>33</v>
      </c>
      <c r="E38" t="s">
        <v>27</v>
      </c>
      <c r="F38">
        <v>12.4</v>
      </c>
      <c r="G38">
        <v>0</v>
      </c>
      <c r="I38" t="s">
        <v>34</v>
      </c>
      <c r="J38">
        <v>12.4</v>
      </c>
      <c r="K38" t="s">
        <v>28</v>
      </c>
      <c r="L38" s="173" t="s">
        <v>28</v>
      </c>
      <c r="M38" t="s">
        <v>28</v>
      </c>
      <c r="N38" t="s">
        <v>28</v>
      </c>
      <c r="O38" t="s">
        <v>28</v>
      </c>
      <c r="P38" t="s">
        <v>28</v>
      </c>
    </row>
    <row r="39" spans="3:16" ht="14.25">
      <c r="C39" t="s">
        <v>35</v>
      </c>
      <c r="D39" t="s">
        <v>36</v>
      </c>
      <c r="E39" t="s">
        <v>27</v>
      </c>
      <c r="F39">
        <v>4.8</v>
      </c>
      <c r="G39">
        <v>0</v>
      </c>
      <c r="I39" t="s">
        <v>37</v>
      </c>
      <c r="J39">
        <v>4.8</v>
      </c>
      <c r="K39" t="s">
        <v>28</v>
      </c>
      <c r="L39" s="173" t="s">
        <v>28</v>
      </c>
      <c r="M39" t="s">
        <v>28</v>
      </c>
      <c r="N39" t="s">
        <v>28</v>
      </c>
      <c r="O39" t="s">
        <v>28</v>
      </c>
      <c r="P39" t="s">
        <v>28</v>
      </c>
    </row>
    <row r="40" spans="3:16" s="174" customFormat="1" ht="14.25">
      <c r="C40" s="174" t="s">
        <v>38</v>
      </c>
      <c r="D40" s="174" t="s">
        <v>39</v>
      </c>
      <c r="E40" s="174" t="s">
        <v>27</v>
      </c>
      <c r="F40" s="174">
        <v>21385.520000000004</v>
      </c>
      <c r="G40" s="174">
        <v>221.54000000000002</v>
      </c>
      <c r="I40" s="174" t="s">
        <v>28</v>
      </c>
      <c r="J40" s="174" t="s">
        <v>28</v>
      </c>
      <c r="K40" s="174" t="s">
        <v>29</v>
      </c>
      <c r="L40" s="175">
        <v>21434.36</v>
      </c>
      <c r="M40" s="174" t="s">
        <v>28</v>
      </c>
      <c r="N40" s="174" t="s">
        <v>28</v>
      </c>
      <c r="O40" s="174" t="s">
        <v>28</v>
      </c>
      <c r="P40" s="174" t="s">
        <v>28</v>
      </c>
    </row>
    <row r="43" ht="14.25">
      <c r="C43" t="s">
        <v>192</v>
      </c>
    </row>
    <row r="44" ht="14.25">
      <c r="C44" t="s">
        <v>193</v>
      </c>
    </row>
    <row r="45" spans="3:16" ht="14.25">
      <c r="C45" t="s">
        <v>11</v>
      </c>
      <c r="D45" t="s">
        <v>12</v>
      </c>
      <c r="E45" t="s">
        <v>13</v>
      </c>
      <c r="F45" t="s">
        <v>184</v>
      </c>
      <c r="G45" t="s">
        <v>15</v>
      </c>
      <c r="H45" t="s">
        <v>16</v>
      </c>
      <c r="I45" t="s">
        <v>17</v>
      </c>
      <c r="J45" t="s">
        <v>18</v>
      </c>
      <c r="K45" t="s">
        <v>19</v>
      </c>
      <c r="L45" s="173" t="s">
        <v>20</v>
      </c>
      <c r="M45" t="s">
        <v>21</v>
      </c>
      <c r="N45" t="s">
        <v>22</v>
      </c>
      <c r="O45" t="s">
        <v>23</v>
      </c>
      <c r="P45" t="s">
        <v>24</v>
      </c>
    </row>
    <row r="46" spans="3:16" ht="14.25">
      <c r="C46" t="s">
        <v>25</v>
      </c>
      <c r="D46" t="s">
        <v>26</v>
      </c>
      <c r="E46" t="s">
        <v>27</v>
      </c>
      <c r="F46">
        <v>2666.7599999999998</v>
      </c>
      <c r="G46">
        <v>100.64</v>
      </c>
      <c r="I46" t="s">
        <v>28</v>
      </c>
      <c r="J46" t="s">
        <v>28</v>
      </c>
      <c r="K46" t="s">
        <v>29</v>
      </c>
      <c r="L46" s="173">
        <v>2616.18</v>
      </c>
      <c r="M46" t="s">
        <v>28</v>
      </c>
      <c r="N46" t="s">
        <v>28</v>
      </c>
      <c r="O46" t="s">
        <v>28</v>
      </c>
      <c r="P46" t="s">
        <v>28</v>
      </c>
    </row>
    <row r="47" spans="3:16" s="176" customFormat="1" ht="14.25">
      <c r="C47" s="176" t="s">
        <v>30</v>
      </c>
      <c r="D47" s="176" t="s">
        <v>31</v>
      </c>
      <c r="E47" s="176" t="s">
        <v>27</v>
      </c>
      <c r="F47" s="176">
        <v>1607.18</v>
      </c>
      <c r="G47" s="176">
        <v>50.54</v>
      </c>
      <c r="I47" s="176" t="s">
        <v>28</v>
      </c>
      <c r="J47" s="176" t="s">
        <v>28</v>
      </c>
      <c r="K47" s="176" t="s">
        <v>29</v>
      </c>
      <c r="L47" s="177">
        <v>1566.84</v>
      </c>
      <c r="M47" s="176" t="s">
        <v>28</v>
      </c>
      <c r="N47" s="176" t="s">
        <v>28</v>
      </c>
      <c r="O47" s="176" t="s">
        <v>28</v>
      </c>
      <c r="P47" s="176" t="s">
        <v>28</v>
      </c>
    </row>
    <row r="48" spans="3:16" ht="14.25">
      <c r="C48" t="s">
        <v>32</v>
      </c>
      <c r="D48" t="s">
        <v>33</v>
      </c>
      <c r="E48" t="s">
        <v>27</v>
      </c>
      <c r="F48">
        <v>15</v>
      </c>
      <c r="G48">
        <v>0</v>
      </c>
      <c r="I48" t="s">
        <v>34</v>
      </c>
      <c r="J48">
        <v>15</v>
      </c>
      <c r="K48" t="s">
        <v>28</v>
      </c>
      <c r="L48" s="173" t="s">
        <v>28</v>
      </c>
      <c r="M48" t="s">
        <v>28</v>
      </c>
      <c r="N48" t="s">
        <v>28</v>
      </c>
      <c r="O48" t="s">
        <v>28</v>
      </c>
      <c r="P48" t="s">
        <v>28</v>
      </c>
    </row>
    <row r="49" spans="3:16" ht="14.25">
      <c r="C49" t="s">
        <v>35</v>
      </c>
      <c r="D49" t="s">
        <v>36</v>
      </c>
      <c r="E49" t="s">
        <v>27</v>
      </c>
      <c r="F49">
        <v>5.5</v>
      </c>
      <c r="G49">
        <v>0</v>
      </c>
      <c r="I49" t="s">
        <v>37</v>
      </c>
      <c r="J49">
        <v>5.5</v>
      </c>
      <c r="K49" t="s">
        <v>28</v>
      </c>
      <c r="L49" s="173" t="s">
        <v>28</v>
      </c>
      <c r="M49" t="s">
        <v>28</v>
      </c>
      <c r="N49" t="s">
        <v>28</v>
      </c>
      <c r="O49" t="s">
        <v>28</v>
      </c>
      <c r="P49" t="s">
        <v>28</v>
      </c>
    </row>
    <row r="50" spans="3:16" s="174" customFormat="1" ht="14.25">
      <c r="C50" s="174" t="s">
        <v>38</v>
      </c>
      <c r="D50" s="174" t="s">
        <v>39</v>
      </c>
      <c r="E50" s="174" t="s">
        <v>27</v>
      </c>
      <c r="F50" s="174">
        <v>17931.78</v>
      </c>
      <c r="G50" s="174">
        <v>248.38</v>
      </c>
      <c r="I50" s="174" t="s">
        <v>28</v>
      </c>
      <c r="J50" s="174" t="s">
        <v>28</v>
      </c>
      <c r="K50" s="174" t="s">
        <v>29</v>
      </c>
      <c r="L50" s="175">
        <v>17904.94</v>
      </c>
      <c r="M50" s="174" t="s">
        <v>28</v>
      </c>
      <c r="N50" s="174" t="s">
        <v>28</v>
      </c>
      <c r="O50" s="174" t="s">
        <v>28</v>
      </c>
      <c r="P50" s="174" t="s">
        <v>28</v>
      </c>
    </row>
    <row r="54" ht="14.25">
      <c r="L54" s="173">
        <f>L50+L40+L30+L20+L10</f>
        <v>184412.28</v>
      </c>
    </row>
    <row r="55" ht="14.25">
      <c r="L55" s="173">
        <f>L54/11*12</f>
        <v>201177.03272727272</v>
      </c>
    </row>
    <row r="58" ht="14.25">
      <c r="L58" s="173">
        <f>L47+L37+L27+L17+L7</f>
        <v>16110</v>
      </c>
    </row>
    <row r="59" ht="14.25">
      <c r="L59" s="173">
        <f>L58/11*12</f>
        <v>17574.545454545456</v>
      </c>
    </row>
    <row r="62" ht="14.25">
      <c r="L62" s="173">
        <f>L46+L36+L26+L16+L6</f>
        <v>30139.36</v>
      </c>
    </row>
    <row r="63" ht="14.25">
      <c r="L63" s="173">
        <f>L62/11*12</f>
        <v>32879.30181818182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C3:S62"/>
  <sheetViews>
    <sheetView zoomScalePageLayoutView="0" workbookViewId="0" topLeftCell="B46">
      <selection activeCell="Q48" sqref="Q48"/>
    </sheetView>
  </sheetViews>
  <sheetFormatPr defaultColWidth="9.00390625" defaultRowHeight="14.25"/>
  <cols>
    <col min="11" max="11" width="12.25390625" style="0" customWidth="1"/>
    <col min="16" max="16" width="11.75390625" style="0" customWidth="1"/>
  </cols>
  <sheetData>
    <row r="3" spans="3:17" ht="14.25">
      <c r="C3" s="23" t="s">
        <v>182</v>
      </c>
      <c r="D3" s="23"/>
      <c r="E3" s="23"/>
      <c r="F3" s="23"/>
      <c r="G3" s="23"/>
      <c r="H3" s="23"/>
      <c r="I3" s="23"/>
      <c r="J3" s="23"/>
      <c r="K3" s="23"/>
      <c r="L3" s="205"/>
      <c r="M3" s="23"/>
      <c r="N3" s="23"/>
      <c r="O3" s="23"/>
      <c r="P3" s="23"/>
      <c r="Q3" s="23"/>
    </row>
    <row r="4" spans="3:17" ht="14.25">
      <c r="C4" s="23" t="s">
        <v>183</v>
      </c>
      <c r="D4" s="23"/>
      <c r="E4" s="23"/>
      <c r="F4" s="23"/>
      <c r="G4" s="23"/>
      <c r="H4" s="23"/>
      <c r="I4" s="23"/>
      <c r="J4" s="23"/>
      <c r="K4" s="23"/>
      <c r="L4" s="205"/>
      <c r="M4" s="23"/>
      <c r="N4" s="23"/>
      <c r="O4" s="23"/>
      <c r="P4" s="23"/>
      <c r="Q4" s="23"/>
    </row>
    <row r="5" spans="3:17" ht="14.25">
      <c r="C5" s="23" t="s">
        <v>11</v>
      </c>
      <c r="D5" s="23" t="s">
        <v>12</v>
      </c>
      <c r="E5" s="23" t="s">
        <v>13</v>
      </c>
      <c r="F5" s="23" t="s">
        <v>184</v>
      </c>
      <c r="G5" s="23" t="s">
        <v>15</v>
      </c>
      <c r="H5" s="23" t="s">
        <v>16</v>
      </c>
      <c r="I5" s="23" t="s">
        <v>17</v>
      </c>
      <c r="J5" s="23" t="s">
        <v>18</v>
      </c>
      <c r="K5" s="23" t="s">
        <v>19</v>
      </c>
      <c r="L5" s="205" t="s">
        <v>20</v>
      </c>
      <c r="M5" s="23" t="s">
        <v>21</v>
      </c>
      <c r="N5" s="23" t="s">
        <v>22</v>
      </c>
      <c r="O5" s="23" t="s">
        <v>23</v>
      </c>
      <c r="P5" s="23" t="s">
        <v>24</v>
      </c>
      <c r="Q5" s="23"/>
    </row>
    <row r="6" spans="3:17" ht="14.25">
      <c r="C6" s="23" t="s">
        <v>25</v>
      </c>
      <c r="D6" s="23" t="s">
        <v>26</v>
      </c>
      <c r="E6" s="23" t="s">
        <v>27</v>
      </c>
      <c r="F6" s="23">
        <v>8709.14</v>
      </c>
      <c r="G6" s="23">
        <v>170.59999999999854</v>
      </c>
      <c r="H6" s="23">
        <v>450.6</v>
      </c>
      <c r="I6" s="23" t="s">
        <v>28</v>
      </c>
      <c r="J6" s="23" t="s">
        <v>28</v>
      </c>
      <c r="K6" s="23" t="s">
        <v>29</v>
      </c>
      <c r="L6" s="205">
        <v>8538.54</v>
      </c>
      <c r="M6" s="23" t="s">
        <v>28</v>
      </c>
      <c r="N6" s="23" t="s">
        <v>28</v>
      </c>
      <c r="O6" s="23" t="s">
        <v>28</v>
      </c>
      <c r="P6" s="23" t="s">
        <v>28</v>
      </c>
      <c r="Q6" s="23"/>
    </row>
    <row r="7" spans="3:17" ht="14.25">
      <c r="C7" s="206" t="s">
        <v>30</v>
      </c>
      <c r="D7" s="206" t="s">
        <v>31</v>
      </c>
      <c r="E7" s="206" t="s">
        <v>27</v>
      </c>
      <c r="F7" s="206">
        <v>5323.049999999999</v>
      </c>
      <c r="G7" s="206">
        <v>16.409999999998945</v>
      </c>
      <c r="H7" s="206">
        <v>70.41</v>
      </c>
      <c r="I7" s="206" t="s">
        <v>28</v>
      </c>
      <c r="J7" s="206" t="s">
        <v>28</v>
      </c>
      <c r="K7" s="206" t="s">
        <v>29</v>
      </c>
      <c r="L7" s="207">
        <v>5306.64</v>
      </c>
      <c r="M7" s="206" t="s">
        <v>28</v>
      </c>
      <c r="N7" s="206" t="s">
        <v>28</v>
      </c>
      <c r="O7" s="206" t="s">
        <v>28</v>
      </c>
      <c r="P7" s="206" t="s">
        <v>28</v>
      </c>
      <c r="Q7" s="206"/>
    </row>
    <row r="8" spans="3:17" ht="14.25">
      <c r="C8" s="23" t="s">
        <v>32</v>
      </c>
      <c r="D8" s="23" t="s">
        <v>33</v>
      </c>
      <c r="E8" s="23" t="s">
        <v>27</v>
      </c>
      <c r="F8" s="23">
        <v>31.39</v>
      </c>
      <c r="G8" s="23">
        <v>0</v>
      </c>
      <c r="H8" s="23">
        <v>0</v>
      </c>
      <c r="I8" s="23" t="s">
        <v>34</v>
      </c>
      <c r="J8" s="23">
        <v>31.39</v>
      </c>
      <c r="K8" s="23" t="s">
        <v>28</v>
      </c>
      <c r="L8" s="205" t="s">
        <v>28</v>
      </c>
      <c r="M8" s="23" t="s">
        <v>28</v>
      </c>
      <c r="N8" s="23" t="s">
        <v>28</v>
      </c>
      <c r="O8" s="23" t="s">
        <v>28</v>
      </c>
      <c r="P8" s="23" t="s">
        <v>28</v>
      </c>
      <c r="Q8" s="23"/>
    </row>
    <row r="9" spans="3:17" ht="14.25">
      <c r="C9" s="23" t="s">
        <v>35</v>
      </c>
      <c r="D9" s="23" t="s">
        <v>36</v>
      </c>
      <c r="E9" s="23" t="s">
        <v>27</v>
      </c>
      <c r="F9" s="23">
        <v>6.3</v>
      </c>
      <c r="G9" s="23">
        <v>0</v>
      </c>
      <c r="H9" s="23">
        <v>0</v>
      </c>
      <c r="I9" s="23" t="s">
        <v>37</v>
      </c>
      <c r="J9" s="23">
        <v>6.3</v>
      </c>
      <c r="K9" s="23" t="s">
        <v>28</v>
      </c>
      <c r="L9" s="205" t="s">
        <v>28</v>
      </c>
      <c r="M9" s="23" t="s">
        <v>28</v>
      </c>
      <c r="N9" s="23" t="s">
        <v>28</v>
      </c>
      <c r="O9" s="23" t="s">
        <v>28</v>
      </c>
      <c r="P9" s="23" t="s">
        <v>28</v>
      </c>
      <c r="Q9" s="23"/>
    </row>
    <row r="10" spans="3:17" ht="14.25">
      <c r="C10" s="208" t="s">
        <v>38</v>
      </c>
      <c r="D10" s="208" t="s">
        <v>39</v>
      </c>
      <c r="E10" s="208" t="s">
        <v>27</v>
      </c>
      <c r="F10" s="208">
        <v>43497.170000000006</v>
      </c>
      <c r="G10" s="208">
        <v>426.2100000000064</v>
      </c>
      <c r="H10" s="208">
        <v>426.21</v>
      </c>
      <c r="I10" s="208" t="s">
        <v>28</v>
      </c>
      <c r="J10" s="208" t="s">
        <v>28</v>
      </c>
      <c r="K10" s="208" t="s">
        <v>29</v>
      </c>
      <c r="L10" s="209">
        <v>43070.96</v>
      </c>
      <c r="M10" s="208" t="s">
        <v>28</v>
      </c>
      <c r="N10" s="208" t="s">
        <v>28</v>
      </c>
      <c r="O10" s="208" t="s">
        <v>28</v>
      </c>
      <c r="P10" s="208" t="s">
        <v>28</v>
      </c>
      <c r="Q10" s="208"/>
    </row>
    <row r="11" ht="14.25">
      <c r="L11" s="173"/>
    </row>
    <row r="12" ht="14.25">
      <c r="L12" s="173"/>
    </row>
    <row r="13" spans="3:17" ht="14.25">
      <c r="C13" s="23" t="s">
        <v>185</v>
      </c>
      <c r="D13" s="23"/>
      <c r="E13" s="23"/>
      <c r="F13" s="23"/>
      <c r="G13" s="23"/>
      <c r="H13" s="23"/>
      <c r="I13" s="23"/>
      <c r="J13" s="23"/>
      <c r="K13" s="23"/>
      <c r="L13" s="205"/>
      <c r="M13" s="23"/>
      <c r="N13" s="23"/>
      <c r="O13" s="23"/>
      <c r="P13" s="23"/>
      <c r="Q13" s="23"/>
    </row>
    <row r="14" spans="3:17" ht="14.25">
      <c r="C14" s="23" t="s">
        <v>186</v>
      </c>
      <c r="D14" s="23"/>
      <c r="E14" s="23"/>
      <c r="F14" s="23"/>
      <c r="G14" s="23"/>
      <c r="H14" s="23"/>
      <c r="I14" s="23"/>
      <c r="J14" s="23"/>
      <c r="K14" s="23"/>
      <c r="L14" s="205"/>
      <c r="M14" s="23"/>
      <c r="N14" s="23"/>
      <c r="O14" s="23"/>
      <c r="P14" s="23"/>
      <c r="Q14" s="23"/>
    </row>
    <row r="15" spans="3:17" ht="14.25">
      <c r="C15" s="23" t="s">
        <v>11</v>
      </c>
      <c r="D15" s="23" t="s">
        <v>12</v>
      </c>
      <c r="E15" s="23" t="s">
        <v>13</v>
      </c>
      <c r="F15" s="23" t="s">
        <v>184</v>
      </c>
      <c r="G15" s="23" t="s">
        <v>187</v>
      </c>
      <c r="H15" s="23" t="s">
        <v>16</v>
      </c>
      <c r="I15" s="23" t="s">
        <v>17</v>
      </c>
      <c r="J15" s="23" t="s">
        <v>18</v>
      </c>
      <c r="K15" s="23" t="s">
        <v>19</v>
      </c>
      <c r="L15" s="205" t="s">
        <v>20</v>
      </c>
      <c r="M15" s="23" t="s">
        <v>21</v>
      </c>
      <c r="N15" s="23" t="s">
        <v>22</v>
      </c>
      <c r="O15" s="23" t="s">
        <v>23</v>
      </c>
      <c r="P15" s="23" t="s">
        <v>24</v>
      </c>
      <c r="Q15" s="23"/>
    </row>
    <row r="16" spans="3:17" ht="14.25">
      <c r="C16" s="23" t="s">
        <v>25</v>
      </c>
      <c r="D16" s="23" t="s">
        <v>26</v>
      </c>
      <c r="E16" s="23" t="s">
        <v>27</v>
      </c>
      <c r="F16" s="23">
        <v>6416.62</v>
      </c>
      <c r="G16" s="23">
        <v>-346.6400000000003</v>
      </c>
      <c r="H16" s="23">
        <v>103.96</v>
      </c>
      <c r="I16" s="23" t="s">
        <v>28</v>
      </c>
      <c r="J16" s="23" t="s">
        <v>28</v>
      </c>
      <c r="K16" s="23" t="s">
        <v>29</v>
      </c>
      <c r="L16" s="205">
        <v>6763.26</v>
      </c>
      <c r="M16" s="23" t="s">
        <v>28</v>
      </c>
      <c r="N16" s="23" t="s">
        <v>28</v>
      </c>
      <c r="O16" s="23" t="s">
        <v>28</v>
      </c>
      <c r="P16" s="23" t="s">
        <v>28</v>
      </c>
      <c r="Q16" s="23"/>
    </row>
    <row r="17" spans="3:17" ht="14.25">
      <c r="C17" s="206" t="s">
        <v>30</v>
      </c>
      <c r="D17" s="206" t="s">
        <v>31</v>
      </c>
      <c r="E17" s="206" t="s">
        <v>27</v>
      </c>
      <c r="F17" s="206">
        <v>4142.200000000001</v>
      </c>
      <c r="G17" s="206">
        <v>-9.219999999999345</v>
      </c>
      <c r="H17" s="206">
        <v>61.19</v>
      </c>
      <c r="I17" s="206" t="s">
        <v>28</v>
      </c>
      <c r="J17" s="206" t="s">
        <v>28</v>
      </c>
      <c r="K17" s="206" t="s">
        <v>29</v>
      </c>
      <c r="L17" s="207">
        <v>4151.42</v>
      </c>
      <c r="M17" s="206" t="s">
        <v>28</v>
      </c>
      <c r="N17" s="206" t="s">
        <v>28</v>
      </c>
      <c r="O17" s="206" t="s">
        <v>28</v>
      </c>
      <c r="P17" s="206" t="s">
        <v>28</v>
      </c>
      <c r="Q17" s="206"/>
    </row>
    <row r="18" spans="3:17" ht="14.25">
      <c r="C18" s="23" t="s">
        <v>32</v>
      </c>
      <c r="D18" s="23" t="s">
        <v>33</v>
      </c>
      <c r="E18" s="23" t="s">
        <v>27</v>
      </c>
      <c r="F18" s="23">
        <v>19.4</v>
      </c>
      <c r="G18" s="23">
        <v>0</v>
      </c>
      <c r="H18" s="23">
        <v>0</v>
      </c>
      <c r="I18" s="23" t="s">
        <v>34</v>
      </c>
      <c r="J18" s="23">
        <v>19.4</v>
      </c>
      <c r="K18" s="23" t="s">
        <v>28</v>
      </c>
      <c r="L18" s="205" t="s">
        <v>28</v>
      </c>
      <c r="M18" s="23" t="s">
        <v>28</v>
      </c>
      <c r="N18" s="23" t="s">
        <v>28</v>
      </c>
      <c r="O18" s="23" t="s">
        <v>28</v>
      </c>
      <c r="P18" s="23" t="s">
        <v>28</v>
      </c>
      <c r="Q18" s="23"/>
    </row>
    <row r="19" spans="3:17" ht="14.25">
      <c r="C19" s="23" t="s">
        <v>35</v>
      </c>
      <c r="D19" s="23" t="s">
        <v>36</v>
      </c>
      <c r="E19" s="23" t="s">
        <v>27</v>
      </c>
      <c r="F19" s="23">
        <v>8.7</v>
      </c>
      <c r="G19" s="23">
        <v>0</v>
      </c>
      <c r="H19" s="23">
        <v>0</v>
      </c>
      <c r="I19" s="23" t="s">
        <v>37</v>
      </c>
      <c r="J19" s="23">
        <v>8.7</v>
      </c>
      <c r="K19" s="23" t="s">
        <v>28</v>
      </c>
      <c r="L19" s="205" t="s">
        <v>28</v>
      </c>
      <c r="M19" s="23" t="s">
        <v>28</v>
      </c>
      <c r="N19" s="23" t="s">
        <v>28</v>
      </c>
      <c r="O19" s="23" t="s">
        <v>28</v>
      </c>
      <c r="P19" s="23" t="s">
        <v>28</v>
      </c>
      <c r="Q19" s="23"/>
    </row>
    <row r="20" spans="3:17" ht="14.25">
      <c r="C20" s="208" t="s">
        <v>38</v>
      </c>
      <c r="D20" s="208" t="s">
        <v>39</v>
      </c>
      <c r="E20" s="208" t="s">
        <v>27</v>
      </c>
      <c r="F20" s="208">
        <v>55218.72</v>
      </c>
      <c r="G20" s="208">
        <v>-219.54000000000815</v>
      </c>
      <c r="H20" s="208">
        <v>206.67000000000002</v>
      </c>
      <c r="I20" s="208" t="s">
        <v>28</v>
      </c>
      <c r="J20" s="208" t="s">
        <v>28</v>
      </c>
      <c r="K20" s="208" t="s">
        <v>29</v>
      </c>
      <c r="L20" s="209">
        <v>55438.26000000001</v>
      </c>
      <c r="M20" s="208" t="s">
        <v>28</v>
      </c>
      <c r="N20" s="208" t="s">
        <v>28</v>
      </c>
      <c r="O20" s="208" t="s">
        <v>28</v>
      </c>
      <c r="P20" s="208" t="s">
        <v>28</v>
      </c>
      <c r="Q20" s="208"/>
    </row>
    <row r="21" ht="14.25">
      <c r="L21" s="173"/>
    </row>
    <row r="22" ht="14.25">
      <c r="L22" s="173"/>
    </row>
    <row r="23" spans="3:17" ht="14.25">
      <c r="C23" s="23" t="s">
        <v>188</v>
      </c>
      <c r="D23" s="23"/>
      <c r="E23" s="23"/>
      <c r="F23" s="23"/>
      <c r="G23" s="23"/>
      <c r="H23" s="23"/>
      <c r="I23" s="23"/>
      <c r="J23" s="23"/>
      <c r="K23" s="23"/>
      <c r="L23" s="205"/>
      <c r="M23" s="23"/>
      <c r="N23" s="23"/>
      <c r="O23" s="23"/>
      <c r="P23" s="23"/>
      <c r="Q23" s="23"/>
    </row>
    <row r="24" spans="3:17" ht="14.25">
      <c r="C24" s="23" t="s">
        <v>189</v>
      </c>
      <c r="D24" s="23"/>
      <c r="E24" s="23"/>
      <c r="F24" s="23"/>
      <c r="G24" s="23"/>
      <c r="H24" s="23"/>
      <c r="I24" s="23"/>
      <c r="J24" s="23"/>
      <c r="K24" s="23"/>
      <c r="L24" s="205"/>
      <c r="M24" s="23"/>
      <c r="N24" s="23"/>
      <c r="O24" s="23"/>
      <c r="P24" s="23"/>
      <c r="Q24" s="23"/>
    </row>
    <row r="25" spans="3:17" ht="14.25">
      <c r="C25" s="23" t="s">
        <v>11</v>
      </c>
      <c r="D25" s="23" t="s">
        <v>12</v>
      </c>
      <c r="E25" s="23" t="s">
        <v>13</v>
      </c>
      <c r="F25" s="23" t="s">
        <v>184</v>
      </c>
      <c r="G25" s="23" t="s">
        <v>187</v>
      </c>
      <c r="H25" s="23" t="s">
        <v>16</v>
      </c>
      <c r="I25" s="23" t="s">
        <v>17</v>
      </c>
      <c r="J25" s="23" t="s">
        <v>18</v>
      </c>
      <c r="K25" s="23" t="s">
        <v>19</v>
      </c>
      <c r="L25" s="205" t="s">
        <v>20</v>
      </c>
      <c r="M25" s="23" t="s">
        <v>21</v>
      </c>
      <c r="N25" s="23" t="s">
        <v>22</v>
      </c>
      <c r="O25" s="23" t="s">
        <v>23</v>
      </c>
      <c r="P25" s="23" t="s">
        <v>24</v>
      </c>
      <c r="Q25" s="23"/>
    </row>
    <row r="26" spans="3:17" ht="14.25">
      <c r="C26" s="23" t="s">
        <v>25</v>
      </c>
      <c r="D26" s="23" t="s">
        <v>26</v>
      </c>
      <c r="E26" s="23" t="s">
        <v>27</v>
      </c>
      <c r="F26" s="23">
        <v>9547.84</v>
      </c>
      <c r="G26" s="23">
        <v>-23.76000000000022</v>
      </c>
      <c r="H26" s="23">
        <v>80.2</v>
      </c>
      <c r="I26" s="23" t="s">
        <v>28</v>
      </c>
      <c r="J26" s="23" t="s">
        <v>28</v>
      </c>
      <c r="K26" s="23" t="s">
        <v>29</v>
      </c>
      <c r="L26" s="205">
        <v>9571.6</v>
      </c>
      <c r="M26" s="23" t="s">
        <v>28</v>
      </c>
      <c r="N26" s="23" t="s">
        <v>28</v>
      </c>
      <c r="O26" s="23" t="s">
        <v>28</v>
      </c>
      <c r="P26" s="23" t="s">
        <v>28</v>
      </c>
      <c r="Q26" s="23"/>
    </row>
    <row r="27" spans="3:17" ht="14.25">
      <c r="C27" s="206" t="s">
        <v>30</v>
      </c>
      <c r="D27" s="206" t="s">
        <v>31</v>
      </c>
      <c r="E27" s="206" t="s">
        <v>27</v>
      </c>
      <c r="F27" s="206">
        <v>3589.4400000000005</v>
      </c>
      <c r="G27" s="206">
        <v>-1.0799999999999272</v>
      </c>
      <c r="H27" s="206">
        <v>60.11</v>
      </c>
      <c r="I27" s="206" t="s">
        <v>28</v>
      </c>
      <c r="J27" s="206" t="s">
        <v>28</v>
      </c>
      <c r="K27" s="206" t="s">
        <v>29</v>
      </c>
      <c r="L27" s="207">
        <v>3590.5200000000004</v>
      </c>
      <c r="M27" s="206" t="s">
        <v>28</v>
      </c>
      <c r="N27" s="206" t="s">
        <v>28</v>
      </c>
      <c r="O27" s="206" t="s">
        <v>28</v>
      </c>
      <c r="P27" s="206" t="s">
        <v>28</v>
      </c>
      <c r="Q27" s="206"/>
    </row>
    <row r="28" spans="3:17" ht="14.25">
      <c r="C28" s="23" t="s">
        <v>32</v>
      </c>
      <c r="D28" s="23" t="s">
        <v>33</v>
      </c>
      <c r="E28" s="23" t="s">
        <v>27</v>
      </c>
      <c r="F28" s="23">
        <v>20.28</v>
      </c>
      <c r="G28" s="23">
        <v>0</v>
      </c>
      <c r="H28" s="23">
        <v>0</v>
      </c>
      <c r="I28" s="23" t="s">
        <v>34</v>
      </c>
      <c r="J28" s="23">
        <v>20.28</v>
      </c>
      <c r="K28" s="23" t="s">
        <v>28</v>
      </c>
      <c r="L28" s="205" t="s">
        <v>28</v>
      </c>
      <c r="M28" s="23" t="s">
        <v>28</v>
      </c>
      <c r="N28" s="23" t="s">
        <v>28</v>
      </c>
      <c r="O28" s="23" t="s">
        <v>28</v>
      </c>
      <c r="P28" s="23" t="s">
        <v>28</v>
      </c>
      <c r="Q28" s="23"/>
    </row>
    <row r="29" spans="3:17" ht="14.25">
      <c r="C29" s="23" t="s">
        <v>35</v>
      </c>
      <c r="D29" s="23" t="s">
        <v>36</v>
      </c>
      <c r="E29" s="23" t="s">
        <v>27</v>
      </c>
      <c r="F29" s="23">
        <v>9.8</v>
      </c>
      <c r="G29" s="23">
        <v>0</v>
      </c>
      <c r="H29" s="23">
        <v>0</v>
      </c>
      <c r="I29" s="23" t="s">
        <v>37</v>
      </c>
      <c r="J29" s="23">
        <v>9.8</v>
      </c>
      <c r="K29" s="23" t="s">
        <v>28</v>
      </c>
      <c r="L29" s="205" t="s">
        <v>28</v>
      </c>
      <c r="M29" s="23" t="s">
        <v>28</v>
      </c>
      <c r="N29" s="23" t="s">
        <v>28</v>
      </c>
      <c r="O29" s="23" t="s">
        <v>28</v>
      </c>
      <c r="P29" s="23" t="s">
        <v>28</v>
      </c>
      <c r="Q29" s="23"/>
    </row>
    <row r="30" spans="3:17" ht="14.25">
      <c r="C30" s="208" t="s">
        <v>38</v>
      </c>
      <c r="D30" s="208" t="s">
        <v>39</v>
      </c>
      <c r="E30" s="208" t="s">
        <v>27</v>
      </c>
      <c r="F30" s="208">
        <v>46627.47</v>
      </c>
      <c r="G30" s="208">
        <v>63.7100000000064</v>
      </c>
      <c r="H30" s="208">
        <v>270.38</v>
      </c>
      <c r="I30" s="208" t="s">
        <v>28</v>
      </c>
      <c r="J30" s="208" t="s">
        <v>28</v>
      </c>
      <c r="K30" s="208" t="s">
        <v>29</v>
      </c>
      <c r="L30" s="209">
        <v>46563.759999999995</v>
      </c>
      <c r="M30" s="208" t="s">
        <v>28</v>
      </c>
      <c r="N30" s="208" t="s">
        <v>28</v>
      </c>
      <c r="O30" s="208" t="s">
        <v>28</v>
      </c>
      <c r="P30" s="208" t="s">
        <v>28</v>
      </c>
      <c r="Q30" s="208"/>
    </row>
    <row r="33" spans="3:16" ht="14.25">
      <c r="C33" s="23" t="s">
        <v>216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3:16" ht="14.25">
      <c r="C34" s="23" t="s">
        <v>217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3:16" ht="14.25">
      <c r="C35" s="23" t="s">
        <v>11</v>
      </c>
      <c r="D35" s="23" t="s">
        <v>12</v>
      </c>
      <c r="E35" s="23" t="s">
        <v>13</v>
      </c>
      <c r="F35" s="23" t="s">
        <v>184</v>
      </c>
      <c r="G35" s="23" t="s">
        <v>15</v>
      </c>
      <c r="H35" s="23" t="s">
        <v>16</v>
      </c>
      <c r="I35" s="23" t="s">
        <v>17</v>
      </c>
      <c r="J35" s="23" t="s">
        <v>18</v>
      </c>
      <c r="K35" s="23" t="s">
        <v>19</v>
      </c>
      <c r="L35" s="23" t="s">
        <v>20</v>
      </c>
      <c r="M35" s="23" t="s">
        <v>21</v>
      </c>
      <c r="N35" s="23" t="s">
        <v>22</v>
      </c>
      <c r="O35" s="23" t="s">
        <v>23</v>
      </c>
      <c r="P35" s="23" t="s">
        <v>24</v>
      </c>
    </row>
    <row r="36" spans="3:16" ht="14.25">
      <c r="C36" s="23" t="s">
        <v>25</v>
      </c>
      <c r="D36" s="23" t="s">
        <v>26</v>
      </c>
      <c r="E36" s="23" t="s">
        <v>27</v>
      </c>
      <c r="F36" s="23">
        <v>7873.039999999999</v>
      </c>
      <c r="G36" s="23">
        <v>60.86</v>
      </c>
      <c r="H36" s="23"/>
      <c r="I36" s="23" t="s">
        <v>28</v>
      </c>
      <c r="J36" s="23" t="s">
        <v>28</v>
      </c>
      <c r="K36" s="23" t="s">
        <v>29</v>
      </c>
      <c r="L36" s="23">
        <v>7892.380000000001</v>
      </c>
      <c r="M36" s="23" t="s">
        <v>28</v>
      </c>
      <c r="N36" s="23" t="s">
        <v>28</v>
      </c>
      <c r="O36" s="23" t="s">
        <v>28</v>
      </c>
      <c r="P36" s="23" t="s">
        <v>28</v>
      </c>
    </row>
    <row r="37" spans="3:16" ht="14.25">
      <c r="C37" s="23" t="s">
        <v>30</v>
      </c>
      <c r="D37" s="23" t="s">
        <v>31</v>
      </c>
      <c r="E37" s="23" t="s">
        <v>27</v>
      </c>
      <c r="F37" s="23">
        <v>4040.4400000000005</v>
      </c>
      <c r="G37" s="23">
        <v>80.03</v>
      </c>
      <c r="H37" s="23"/>
      <c r="I37" s="23" t="s">
        <v>28</v>
      </c>
      <c r="J37" s="23" t="s">
        <v>28</v>
      </c>
      <c r="K37" s="23" t="s">
        <v>29</v>
      </c>
      <c r="L37" s="23">
        <v>4020.5200000000004</v>
      </c>
      <c r="M37" s="23" t="s">
        <v>28</v>
      </c>
      <c r="N37" s="23" t="s">
        <v>28</v>
      </c>
      <c r="O37" s="23" t="s">
        <v>28</v>
      </c>
      <c r="P37" s="23" t="s">
        <v>28</v>
      </c>
    </row>
    <row r="38" spans="3:16" ht="14.25">
      <c r="C38" s="23" t="s">
        <v>32</v>
      </c>
      <c r="D38" s="23" t="s">
        <v>33</v>
      </c>
      <c r="E38" s="23" t="s">
        <v>27</v>
      </c>
      <c r="F38" s="23">
        <v>42.9</v>
      </c>
      <c r="G38" s="23">
        <v>0</v>
      </c>
      <c r="H38" s="23"/>
      <c r="I38" s="23" t="s">
        <v>34</v>
      </c>
      <c r="J38" s="23">
        <v>42.9</v>
      </c>
      <c r="K38" s="23" t="s">
        <v>28</v>
      </c>
      <c r="L38" s="23" t="e">
        <v>#VALUE!</v>
      </c>
      <c r="M38" s="23" t="s">
        <v>28</v>
      </c>
      <c r="N38" s="23" t="s">
        <v>28</v>
      </c>
      <c r="O38" s="23" t="s">
        <v>28</v>
      </c>
      <c r="P38" s="23" t="s">
        <v>28</v>
      </c>
    </row>
    <row r="39" spans="3:16" ht="14.25">
      <c r="C39" s="23" t="s">
        <v>35</v>
      </c>
      <c r="D39" s="23" t="s">
        <v>36</v>
      </c>
      <c r="E39" s="23" t="s">
        <v>27</v>
      </c>
      <c r="F39" s="23">
        <v>15.899999999999999</v>
      </c>
      <c r="G39" s="23">
        <v>0</v>
      </c>
      <c r="H39" s="23"/>
      <c r="I39" s="23" t="s">
        <v>37</v>
      </c>
      <c r="J39" s="23">
        <v>15.899999999999999</v>
      </c>
      <c r="K39" s="23" t="s">
        <v>28</v>
      </c>
      <c r="L39" s="23" t="e">
        <v>#VALUE!</v>
      </c>
      <c r="M39" s="23" t="s">
        <v>28</v>
      </c>
      <c r="N39" s="23" t="s">
        <v>28</v>
      </c>
      <c r="O39" s="23" t="s">
        <v>28</v>
      </c>
      <c r="P39" s="23" t="s">
        <v>28</v>
      </c>
    </row>
    <row r="40" spans="3:16" ht="14.25">
      <c r="C40" s="23" t="s">
        <v>38</v>
      </c>
      <c r="D40" s="23" t="s">
        <v>39</v>
      </c>
      <c r="E40" s="23" t="s">
        <v>27</v>
      </c>
      <c r="F40" s="23">
        <v>57507.22</v>
      </c>
      <c r="G40" s="23">
        <v>261.38</v>
      </c>
      <c r="H40" s="23"/>
      <c r="I40" s="23" t="s">
        <v>28</v>
      </c>
      <c r="J40" s="23" t="s">
        <v>28</v>
      </c>
      <c r="K40" s="23" t="s">
        <v>29</v>
      </c>
      <c r="L40" s="23">
        <v>57516.22</v>
      </c>
      <c r="M40" s="23" t="s">
        <v>28</v>
      </c>
      <c r="N40" s="23" t="s">
        <v>28</v>
      </c>
      <c r="O40" s="23" t="s">
        <v>28</v>
      </c>
      <c r="P40" s="23" t="s">
        <v>28</v>
      </c>
    </row>
    <row r="43" spans="3:16" ht="20.25">
      <c r="C43" s="283" t="s">
        <v>218</v>
      </c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5"/>
    </row>
    <row r="44" spans="3:16" ht="14.25">
      <c r="C44" s="23" t="s">
        <v>217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3:19" s="21" customFormat="1" ht="42.75">
      <c r="C45" s="28" t="s">
        <v>11</v>
      </c>
      <c r="D45" s="28" t="s">
        <v>12</v>
      </c>
      <c r="E45" s="28" t="s">
        <v>13</v>
      </c>
      <c r="F45" s="28" t="s">
        <v>184</v>
      </c>
      <c r="G45" s="213" t="s">
        <v>219</v>
      </c>
      <c r="H45" s="28" t="s">
        <v>16</v>
      </c>
      <c r="I45" s="28" t="s">
        <v>17</v>
      </c>
      <c r="J45" s="28" t="s">
        <v>18</v>
      </c>
      <c r="K45" s="28" t="s">
        <v>19</v>
      </c>
      <c r="L45" s="28" t="s">
        <v>20</v>
      </c>
      <c r="M45" s="28" t="s">
        <v>21</v>
      </c>
      <c r="N45" s="28" t="s">
        <v>22</v>
      </c>
      <c r="O45" s="28" t="s">
        <v>23</v>
      </c>
      <c r="P45" s="28" t="s">
        <v>24</v>
      </c>
      <c r="Q45" s="211" t="s">
        <v>220</v>
      </c>
      <c r="R45" s="210" t="s">
        <v>221</v>
      </c>
      <c r="S45" s="213" t="s">
        <v>222</v>
      </c>
    </row>
    <row r="46" spans="3:19" ht="14.25">
      <c r="C46" s="23" t="s">
        <v>25</v>
      </c>
      <c r="D46" s="23" t="s">
        <v>26</v>
      </c>
      <c r="E46" s="23" t="s">
        <v>27</v>
      </c>
      <c r="F46" s="23">
        <f>F36+F26+F16+F6</f>
        <v>32546.639999999996</v>
      </c>
      <c r="G46" s="64">
        <v>60.86</v>
      </c>
      <c r="H46" s="23"/>
      <c r="I46" s="23" t="s">
        <v>28</v>
      </c>
      <c r="J46" s="23" t="s">
        <v>28</v>
      </c>
      <c r="K46" s="23" t="s">
        <v>29</v>
      </c>
      <c r="L46" s="23">
        <f>L36+L26+L16+L6</f>
        <v>32765.780000000006</v>
      </c>
      <c r="M46" s="23" t="s">
        <v>28</v>
      </c>
      <c r="N46" s="23" t="s">
        <v>28</v>
      </c>
      <c r="O46" s="23" t="s">
        <v>28</v>
      </c>
      <c r="P46" s="23" t="s">
        <v>28</v>
      </c>
      <c r="Q46" s="212">
        <f>F46-L46</f>
        <v>-219.14000000001033</v>
      </c>
      <c r="R46" s="23">
        <v>280</v>
      </c>
      <c r="S46" s="64">
        <f>R46+Q46</f>
        <v>60.85999999998967</v>
      </c>
    </row>
    <row r="47" spans="3:19" ht="14.25">
      <c r="C47" s="23" t="s">
        <v>30</v>
      </c>
      <c r="D47" s="23" t="s">
        <v>31</v>
      </c>
      <c r="E47" s="23" t="s">
        <v>27</v>
      </c>
      <c r="F47" s="23">
        <f>F37+F27+F17+F7</f>
        <v>17095.13</v>
      </c>
      <c r="G47" s="64">
        <v>80.03</v>
      </c>
      <c r="H47" s="23"/>
      <c r="I47" s="23" t="s">
        <v>28</v>
      </c>
      <c r="J47" s="23" t="s">
        <v>28</v>
      </c>
      <c r="K47" s="23" t="s">
        <v>29</v>
      </c>
      <c r="L47" s="23">
        <f>L37+L27+L17+L7</f>
        <v>17069.100000000002</v>
      </c>
      <c r="M47" s="23" t="s">
        <v>28</v>
      </c>
      <c r="N47" s="23" t="s">
        <v>28</v>
      </c>
      <c r="O47" s="23" t="s">
        <v>28</v>
      </c>
      <c r="P47" s="23" t="s">
        <v>28</v>
      </c>
      <c r="Q47" s="212">
        <f>F47-L47</f>
        <v>26.029999999998836</v>
      </c>
      <c r="R47" s="23">
        <v>54</v>
      </c>
      <c r="S47" s="64">
        <f>R47+Q47</f>
        <v>80.02999999999884</v>
      </c>
    </row>
    <row r="48" spans="3:19" ht="14.25">
      <c r="C48" s="23" t="s">
        <v>32</v>
      </c>
      <c r="D48" s="23" t="s">
        <v>33</v>
      </c>
      <c r="E48" s="23" t="s">
        <v>27</v>
      </c>
      <c r="F48" s="23">
        <f>F38+F28+F18+F8</f>
        <v>113.97</v>
      </c>
      <c r="G48" s="64">
        <v>0</v>
      </c>
      <c r="H48" s="23"/>
      <c r="I48" s="23" t="s">
        <v>34</v>
      </c>
      <c r="J48" s="23">
        <f>J38+J28+J18+J8</f>
        <v>113.97</v>
      </c>
      <c r="K48" s="23" t="s">
        <v>28</v>
      </c>
      <c r="L48" s="23" t="e">
        <f>L38+L28+L18+L8</f>
        <v>#VALUE!</v>
      </c>
      <c r="M48" s="23" t="s">
        <v>28</v>
      </c>
      <c r="N48" s="23" t="s">
        <v>28</v>
      </c>
      <c r="O48" s="23" t="s">
        <v>28</v>
      </c>
      <c r="P48" s="23" t="s">
        <v>28</v>
      </c>
      <c r="Q48" s="212" t="e">
        <f>F48-L48</f>
        <v>#VALUE!</v>
      </c>
      <c r="R48" s="23">
        <v>0</v>
      </c>
      <c r="S48" s="64" t="e">
        <f>R48+Q48</f>
        <v>#VALUE!</v>
      </c>
    </row>
    <row r="49" spans="3:19" ht="14.25">
      <c r="C49" s="23" t="s">
        <v>35</v>
      </c>
      <c r="D49" s="23" t="s">
        <v>36</v>
      </c>
      <c r="E49" s="23" t="s">
        <v>27</v>
      </c>
      <c r="F49" s="23">
        <f>F39+F29+F19+F9</f>
        <v>40.699999999999996</v>
      </c>
      <c r="G49" s="64">
        <v>0</v>
      </c>
      <c r="H49" s="23"/>
      <c r="I49" s="23" t="s">
        <v>37</v>
      </c>
      <c r="J49" s="23">
        <f>J39+J29+J19+J9</f>
        <v>40.699999999999996</v>
      </c>
      <c r="K49" s="23" t="s">
        <v>28</v>
      </c>
      <c r="L49" s="23" t="e">
        <f>L39+L29+L19+L9</f>
        <v>#VALUE!</v>
      </c>
      <c r="M49" s="23" t="s">
        <v>28</v>
      </c>
      <c r="N49" s="23" t="s">
        <v>28</v>
      </c>
      <c r="O49" s="23" t="s">
        <v>28</v>
      </c>
      <c r="P49" s="23" t="s">
        <v>28</v>
      </c>
      <c r="Q49" s="212" t="e">
        <f>F49-L49</f>
        <v>#VALUE!</v>
      </c>
      <c r="R49" s="23">
        <v>0</v>
      </c>
      <c r="S49" s="64" t="e">
        <f>R49+Q49</f>
        <v>#VALUE!</v>
      </c>
    </row>
    <row r="50" spans="3:19" ht="14.25">
      <c r="C50" s="23" t="s">
        <v>38</v>
      </c>
      <c r="D50" s="23" t="s">
        <v>39</v>
      </c>
      <c r="E50" s="23" t="s">
        <v>27</v>
      </c>
      <c r="F50" s="23">
        <f>F40+F30+F20+F10</f>
        <v>202850.58000000002</v>
      </c>
      <c r="G50" s="64">
        <v>261.38</v>
      </c>
      <c r="H50" s="23"/>
      <c r="I50" s="23" t="s">
        <v>28</v>
      </c>
      <c r="J50" s="23" t="s">
        <v>28</v>
      </c>
      <c r="K50" s="23" t="s">
        <v>29</v>
      </c>
      <c r="L50" s="23">
        <f>L40+L30+L20+L10</f>
        <v>202589.19999999998</v>
      </c>
      <c r="M50" s="23" t="s">
        <v>28</v>
      </c>
      <c r="N50" s="23" t="s">
        <v>28</v>
      </c>
      <c r="O50" s="23" t="s">
        <v>28</v>
      </c>
      <c r="P50" s="23" t="s">
        <v>28</v>
      </c>
      <c r="Q50" s="212">
        <f>F50-L50</f>
        <v>261.38000000003376</v>
      </c>
      <c r="R50" s="23">
        <v>0</v>
      </c>
      <c r="S50" s="64">
        <f>R50+Q50</f>
        <v>261.38000000003376</v>
      </c>
    </row>
    <row r="53" spans="3:15" ht="20.25">
      <c r="C53" s="286" t="s">
        <v>226</v>
      </c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</row>
    <row r="54" spans="3:15" ht="14.25">
      <c r="C54" s="226" t="s">
        <v>115</v>
      </c>
      <c r="D54" s="226" t="s">
        <v>116</v>
      </c>
      <c r="E54" s="226" t="s">
        <v>117</v>
      </c>
      <c r="F54" s="226" t="s">
        <v>118</v>
      </c>
      <c r="G54" s="226" t="s">
        <v>229</v>
      </c>
      <c r="H54" s="226" t="s">
        <v>223</v>
      </c>
      <c r="I54" s="226"/>
      <c r="J54" s="226"/>
      <c r="K54" s="226" t="s">
        <v>224</v>
      </c>
      <c r="L54" s="226"/>
      <c r="M54" s="226"/>
      <c r="N54" s="226"/>
      <c r="O54" s="226" t="s">
        <v>234</v>
      </c>
    </row>
    <row r="55" spans="3:15" ht="28.5">
      <c r="C55" s="226"/>
      <c r="D55" s="226"/>
      <c r="E55" s="226"/>
      <c r="F55" s="226"/>
      <c r="G55" s="226"/>
      <c r="H55" s="214" t="s">
        <v>230</v>
      </c>
      <c r="I55" s="214" t="s">
        <v>231</v>
      </c>
      <c r="J55" s="214" t="s">
        <v>232</v>
      </c>
      <c r="K55" s="214" t="s">
        <v>127</v>
      </c>
      <c r="L55" s="214"/>
      <c r="M55" s="214" t="s">
        <v>233</v>
      </c>
      <c r="N55" s="214" t="s">
        <v>225</v>
      </c>
      <c r="O55" s="226"/>
    </row>
    <row r="56" spans="3:15" s="21" customFormat="1" ht="66.75" customHeight="1">
      <c r="C56" s="214">
        <v>1</v>
      </c>
      <c r="D56" s="216" t="s">
        <v>26</v>
      </c>
      <c r="E56" s="216" t="s">
        <v>27</v>
      </c>
      <c r="F56" s="214" t="s">
        <v>130</v>
      </c>
      <c r="G56" s="117">
        <f>F46</f>
        <v>32546.639999999996</v>
      </c>
      <c r="H56" s="214"/>
      <c r="I56" s="215"/>
      <c r="J56" s="117">
        <f>G46</f>
        <v>60.86</v>
      </c>
      <c r="K56" s="200" t="s">
        <v>212</v>
      </c>
      <c r="L56" s="214"/>
      <c r="M56" s="117">
        <f>L46</f>
        <v>32765.780000000006</v>
      </c>
      <c r="N56" s="214"/>
      <c r="O56" s="214"/>
    </row>
    <row r="57" spans="3:15" s="21" customFormat="1" ht="57" customHeight="1">
      <c r="C57" s="214">
        <v>2</v>
      </c>
      <c r="D57" s="216" t="s">
        <v>31</v>
      </c>
      <c r="E57" s="216" t="s">
        <v>27</v>
      </c>
      <c r="F57" s="214" t="s">
        <v>130</v>
      </c>
      <c r="G57" s="117">
        <f>F47</f>
        <v>17095.13</v>
      </c>
      <c r="H57" s="214"/>
      <c r="I57" s="215"/>
      <c r="J57" s="117">
        <f>G47</f>
        <v>80.03</v>
      </c>
      <c r="K57" s="200" t="s">
        <v>213</v>
      </c>
      <c r="L57" s="214"/>
      <c r="M57" s="117">
        <f>L47</f>
        <v>17069.100000000002</v>
      </c>
      <c r="N57" s="214"/>
      <c r="O57" s="214"/>
    </row>
    <row r="58" spans="3:15" s="21" customFormat="1" ht="15">
      <c r="C58" s="214">
        <v>3</v>
      </c>
      <c r="D58" s="216" t="s">
        <v>33</v>
      </c>
      <c r="E58" s="216" t="s">
        <v>27</v>
      </c>
      <c r="F58" s="214" t="s">
        <v>235</v>
      </c>
      <c r="G58" s="117">
        <f>F48</f>
        <v>113.97</v>
      </c>
      <c r="H58" s="214"/>
      <c r="I58" s="214">
        <f>J48</f>
        <v>113.97</v>
      </c>
      <c r="J58" s="117">
        <f>G48</f>
        <v>0</v>
      </c>
      <c r="K58" s="201" t="s">
        <v>28</v>
      </c>
      <c r="L58" s="214"/>
      <c r="M58" s="117"/>
      <c r="N58" s="214"/>
      <c r="O58" s="214"/>
    </row>
    <row r="59" spans="3:15" s="21" customFormat="1" ht="28.5">
      <c r="C59" s="216">
        <v>4</v>
      </c>
      <c r="D59" s="216" t="s">
        <v>36</v>
      </c>
      <c r="E59" s="216" t="s">
        <v>27</v>
      </c>
      <c r="F59" s="215" t="s">
        <v>227</v>
      </c>
      <c r="G59" s="117">
        <f>F49</f>
        <v>40.699999999999996</v>
      </c>
      <c r="H59" s="216"/>
      <c r="I59" s="214">
        <f>J49</f>
        <v>40.699999999999996</v>
      </c>
      <c r="J59" s="117">
        <f>G49</f>
        <v>0</v>
      </c>
      <c r="K59" s="204" t="s">
        <v>28</v>
      </c>
      <c r="L59" s="216"/>
      <c r="M59" s="117"/>
      <c r="N59" s="216"/>
      <c r="O59" s="216"/>
    </row>
    <row r="60" spans="3:15" s="21" customFormat="1" ht="76.5">
      <c r="C60" s="216">
        <v>5</v>
      </c>
      <c r="D60" s="216" t="s">
        <v>39</v>
      </c>
      <c r="E60" s="216" t="s">
        <v>27</v>
      </c>
      <c r="F60" s="215" t="s">
        <v>228</v>
      </c>
      <c r="G60" s="117">
        <f>F50</f>
        <v>202850.58000000002</v>
      </c>
      <c r="H60" s="216"/>
      <c r="I60" s="216"/>
      <c r="J60" s="117">
        <f>G50</f>
        <v>261.38</v>
      </c>
      <c r="K60" s="203" t="s">
        <v>214</v>
      </c>
      <c r="L60" s="216"/>
      <c r="M60" s="117">
        <f>L50</f>
        <v>202589.19999999998</v>
      </c>
      <c r="N60" s="216"/>
      <c r="O60" s="216"/>
    </row>
    <row r="62" spans="3:15" ht="14.25">
      <c r="C62" s="282" t="s">
        <v>236</v>
      </c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</row>
  </sheetData>
  <sheetProtection/>
  <mergeCells count="11">
    <mergeCell ref="H54:J54"/>
    <mergeCell ref="K54:N54"/>
    <mergeCell ref="O54:O55"/>
    <mergeCell ref="C62:O62"/>
    <mergeCell ref="C43:P43"/>
    <mergeCell ref="C53:O53"/>
    <mergeCell ref="C54:C55"/>
    <mergeCell ref="D54:D55"/>
    <mergeCell ref="E54:E55"/>
    <mergeCell ref="F54:F55"/>
    <mergeCell ref="G54:G55"/>
  </mergeCells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A17"/>
  <sheetViews>
    <sheetView zoomScalePageLayoutView="0" workbookViewId="0" topLeftCell="E1">
      <selection activeCell="T18" sqref="T18"/>
    </sheetView>
  </sheetViews>
  <sheetFormatPr defaultColWidth="9.00390625" defaultRowHeight="14.25"/>
  <cols>
    <col min="1" max="3" width="9.00390625" style="38" customWidth="1"/>
    <col min="4" max="4" width="9.50390625" style="38" bestFit="1" customWidth="1"/>
    <col min="5" max="14" width="9.00390625" style="38" customWidth="1"/>
    <col min="15" max="17" width="9.00390625" style="52" customWidth="1"/>
    <col min="18" max="18" width="10.625" style="52" customWidth="1"/>
    <col min="19" max="19" width="9.00390625" style="52" customWidth="1"/>
    <col min="20" max="20" width="23.125" style="52" customWidth="1"/>
    <col min="21" max="22" width="9.00390625" style="52" customWidth="1"/>
    <col min="23" max="23" width="23.125" style="52" customWidth="1"/>
    <col min="24" max="24" width="12.50390625" style="52" customWidth="1"/>
    <col min="25" max="16384" width="9.00390625" style="38" customWidth="1"/>
  </cols>
  <sheetData>
    <row r="2" spans="1:15" ht="14.25">
      <c r="A2" s="37" t="s">
        <v>8</v>
      </c>
      <c r="O2" s="51" t="s">
        <v>46</v>
      </c>
    </row>
    <row r="3" spans="1:27" ht="21">
      <c r="A3" s="287" t="s">
        <v>238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88" t="s">
        <v>240</v>
      </c>
      <c r="P3" s="239"/>
      <c r="Q3" s="239"/>
      <c r="R3" s="239"/>
      <c r="S3" s="239"/>
      <c r="T3" s="239"/>
      <c r="U3" s="239"/>
      <c r="V3" s="239"/>
      <c r="W3" s="239"/>
      <c r="X3" s="239"/>
      <c r="Y3" s="48"/>
      <c r="Z3" s="48"/>
      <c r="AA3" s="48"/>
    </row>
    <row r="4" spans="1:27" ht="16.5" thickBot="1">
      <c r="A4" s="289" t="s">
        <v>239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O4" s="290" t="s">
        <v>241</v>
      </c>
      <c r="P4" s="241"/>
      <c r="Q4" s="241"/>
      <c r="R4" s="241"/>
      <c r="S4" s="241"/>
      <c r="T4" s="241"/>
      <c r="U4" s="241"/>
      <c r="V4" s="241"/>
      <c r="W4" s="241"/>
      <c r="X4" s="241"/>
      <c r="Y4" s="49"/>
      <c r="Z4" s="49"/>
      <c r="AA4" s="49"/>
    </row>
    <row r="5" spans="1:24" ht="43.5" thickBot="1">
      <c r="A5" s="39" t="s">
        <v>11</v>
      </c>
      <c r="B5" s="39" t="s">
        <v>12</v>
      </c>
      <c r="C5" s="39" t="s">
        <v>13</v>
      </c>
      <c r="D5" s="39" t="s">
        <v>14</v>
      </c>
      <c r="E5" s="39" t="s">
        <v>15</v>
      </c>
      <c r="F5" s="39" t="s">
        <v>16</v>
      </c>
      <c r="G5" s="39" t="s">
        <v>17</v>
      </c>
      <c r="H5" s="39" t="s">
        <v>18</v>
      </c>
      <c r="I5" s="39" t="s">
        <v>19</v>
      </c>
      <c r="J5" s="39" t="s">
        <v>20</v>
      </c>
      <c r="K5" s="39" t="s">
        <v>21</v>
      </c>
      <c r="L5" s="39" t="s">
        <v>22</v>
      </c>
      <c r="M5" s="39" t="s">
        <v>23</v>
      </c>
      <c r="N5" s="39" t="s">
        <v>24</v>
      </c>
      <c r="O5" s="53" t="s">
        <v>11</v>
      </c>
      <c r="P5" s="54" t="s">
        <v>12</v>
      </c>
      <c r="Q5" s="54" t="s">
        <v>49</v>
      </c>
      <c r="R5" s="54" t="s">
        <v>50</v>
      </c>
      <c r="S5" s="54" t="s">
        <v>51</v>
      </c>
      <c r="T5" s="54" t="s">
        <v>52</v>
      </c>
      <c r="U5" s="54" t="s">
        <v>53</v>
      </c>
      <c r="V5" s="54" t="s">
        <v>54</v>
      </c>
      <c r="W5" s="54" t="s">
        <v>55</v>
      </c>
      <c r="X5" s="54" t="s">
        <v>56</v>
      </c>
    </row>
    <row r="6" spans="1:24" ht="26.25" thickBot="1">
      <c r="A6" s="40" t="s">
        <v>25</v>
      </c>
      <c r="B6" s="41" t="s">
        <v>26</v>
      </c>
      <c r="C6" s="42" t="s">
        <v>27</v>
      </c>
      <c r="D6" s="69">
        <v>2202.64</v>
      </c>
      <c r="E6" s="69">
        <v>50.68</v>
      </c>
      <c r="F6" s="98"/>
      <c r="G6" s="69" t="s">
        <v>28</v>
      </c>
      <c r="H6" s="69" t="s">
        <v>28</v>
      </c>
      <c r="I6" s="69" t="s">
        <v>29</v>
      </c>
      <c r="J6" s="69">
        <v>2212.82</v>
      </c>
      <c r="K6" s="69" t="s">
        <v>28</v>
      </c>
      <c r="L6" s="69" t="s">
        <v>28</v>
      </c>
      <c r="M6" s="69" t="s">
        <v>28</v>
      </c>
      <c r="N6" s="69" t="s">
        <v>28</v>
      </c>
      <c r="O6" s="55" t="s">
        <v>25</v>
      </c>
      <c r="P6" s="56" t="s">
        <v>26</v>
      </c>
      <c r="Q6" s="61">
        <v>2024.1</v>
      </c>
      <c r="R6" s="61">
        <f>J6</f>
        <v>2212.82</v>
      </c>
      <c r="S6" s="72" t="s">
        <v>57</v>
      </c>
      <c r="T6" s="222" t="s">
        <v>242</v>
      </c>
      <c r="U6" s="61"/>
      <c r="V6" s="72" t="s">
        <v>59</v>
      </c>
      <c r="W6" s="172"/>
      <c r="X6" s="72" t="s">
        <v>60</v>
      </c>
    </row>
    <row r="7" spans="1:24" ht="16.5" thickBot="1">
      <c r="A7" s="40" t="s">
        <v>30</v>
      </c>
      <c r="B7" s="46" t="s">
        <v>31</v>
      </c>
      <c r="C7" s="42" t="s">
        <v>27</v>
      </c>
      <c r="D7" s="69">
        <v>1583.6700000000003</v>
      </c>
      <c r="E7" s="69">
        <v>60.44</v>
      </c>
      <c r="F7" s="98"/>
      <c r="G7" s="69" t="s">
        <v>28</v>
      </c>
      <c r="H7" s="69" t="s">
        <v>28</v>
      </c>
      <c r="I7" s="69" t="s">
        <v>29</v>
      </c>
      <c r="J7" s="69">
        <v>1603.26</v>
      </c>
      <c r="K7" s="69" t="s">
        <v>28</v>
      </c>
      <c r="L7" s="69" t="s">
        <v>28</v>
      </c>
      <c r="M7" s="69" t="s">
        <v>28</v>
      </c>
      <c r="N7" s="69" t="s">
        <v>28</v>
      </c>
      <c r="O7" s="55" t="s">
        <v>30</v>
      </c>
      <c r="P7" s="59" t="s">
        <v>31</v>
      </c>
      <c r="Q7" s="61">
        <v>2024.1</v>
      </c>
      <c r="R7" s="61">
        <f>J7</f>
        <v>1603.26</v>
      </c>
      <c r="S7" s="72" t="s">
        <v>57</v>
      </c>
      <c r="T7" s="222" t="s">
        <v>244</v>
      </c>
      <c r="U7" s="61"/>
      <c r="V7" s="72" t="s">
        <v>59</v>
      </c>
      <c r="W7" s="172"/>
      <c r="X7" s="72" t="s">
        <v>60</v>
      </c>
    </row>
    <row r="8" spans="1:24" ht="57.75" thickBot="1">
      <c r="A8" s="40" t="s">
        <v>32</v>
      </c>
      <c r="B8" s="41" t="s">
        <v>33</v>
      </c>
      <c r="C8" s="42" t="s">
        <v>27</v>
      </c>
      <c r="D8" s="69">
        <v>16</v>
      </c>
      <c r="E8" s="69">
        <v>0</v>
      </c>
      <c r="F8" s="98"/>
      <c r="G8" s="69" t="s">
        <v>34</v>
      </c>
      <c r="H8" s="69">
        <f>D8</f>
        <v>16</v>
      </c>
      <c r="I8" s="69" t="s">
        <v>28</v>
      </c>
      <c r="J8" s="69" t="s">
        <v>28</v>
      </c>
      <c r="K8" s="69" t="s">
        <v>28</v>
      </c>
      <c r="L8" s="69" t="s">
        <v>28</v>
      </c>
      <c r="M8" s="69" t="s">
        <v>28</v>
      </c>
      <c r="N8" s="69" t="s">
        <v>28</v>
      </c>
      <c r="O8" s="55" t="s">
        <v>38</v>
      </c>
      <c r="P8" s="56" t="s">
        <v>39</v>
      </c>
      <c r="Q8" s="61">
        <v>2024.1</v>
      </c>
      <c r="R8" s="61">
        <f>J10</f>
        <v>17728.5</v>
      </c>
      <c r="S8" s="72" t="s">
        <v>57</v>
      </c>
      <c r="T8" s="224" t="s">
        <v>246</v>
      </c>
      <c r="U8" s="61"/>
      <c r="V8" s="72" t="s">
        <v>59</v>
      </c>
      <c r="W8" s="170"/>
      <c r="X8" s="72" t="s">
        <v>60</v>
      </c>
    </row>
    <row r="9" spans="1:24" ht="29.25" thickBot="1">
      <c r="A9" s="40" t="s">
        <v>35</v>
      </c>
      <c r="B9" s="41" t="s">
        <v>36</v>
      </c>
      <c r="C9" s="42" t="s">
        <v>27</v>
      </c>
      <c r="D9" s="69">
        <v>6.9</v>
      </c>
      <c r="E9" s="69">
        <v>0</v>
      </c>
      <c r="F9" s="98"/>
      <c r="G9" s="69" t="s">
        <v>37</v>
      </c>
      <c r="H9" s="69">
        <f>D9</f>
        <v>6.9</v>
      </c>
      <c r="I9" s="69" t="s">
        <v>28</v>
      </c>
      <c r="J9" s="69" t="s">
        <v>28</v>
      </c>
      <c r="K9" s="69" t="s">
        <v>28</v>
      </c>
      <c r="L9" s="69" t="s">
        <v>28</v>
      </c>
      <c r="M9" s="69" t="s">
        <v>28</v>
      </c>
      <c r="N9" s="69" t="s">
        <v>28</v>
      </c>
      <c r="O9" s="60" t="s">
        <v>63</v>
      </c>
      <c r="P9" s="61"/>
      <c r="Q9" s="61"/>
      <c r="R9" s="61">
        <f>SUM(R6:R8)</f>
        <v>21544.58</v>
      </c>
      <c r="S9" s="61"/>
      <c r="T9" s="61"/>
      <c r="U9" s="61"/>
      <c r="V9" s="61"/>
      <c r="W9" s="61"/>
      <c r="X9" s="61"/>
    </row>
    <row r="10" spans="1:15" ht="15.75">
      <c r="A10" s="40" t="s">
        <v>38</v>
      </c>
      <c r="B10" s="41" t="s">
        <v>39</v>
      </c>
      <c r="C10" s="42" t="s">
        <v>27</v>
      </c>
      <c r="D10" s="69">
        <v>17796.520000000004</v>
      </c>
      <c r="E10" s="69">
        <v>329.4</v>
      </c>
      <c r="F10" s="98"/>
      <c r="G10" s="69" t="s">
        <v>28</v>
      </c>
      <c r="H10" s="69" t="s">
        <v>28</v>
      </c>
      <c r="I10" s="69" t="s">
        <v>29</v>
      </c>
      <c r="J10" s="69">
        <v>17728.5</v>
      </c>
      <c r="K10" s="69" t="s">
        <v>28</v>
      </c>
      <c r="L10" s="69" t="s">
        <v>28</v>
      </c>
      <c r="M10" s="69" t="s">
        <v>28</v>
      </c>
      <c r="N10" s="69" t="s">
        <v>28</v>
      </c>
      <c r="O10" s="62"/>
    </row>
    <row r="11" spans="1:15" ht="14.25">
      <c r="A11" s="47"/>
      <c r="O11" s="51" t="s">
        <v>40</v>
      </c>
    </row>
    <row r="12" spans="1:24" ht="14.25">
      <c r="A12" s="37" t="s">
        <v>40</v>
      </c>
      <c r="O12" s="235" t="s">
        <v>64</v>
      </c>
      <c r="P12" s="235"/>
      <c r="Q12" s="235"/>
      <c r="R12" s="235"/>
      <c r="S12" s="235"/>
      <c r="T12" s="235"/>
      <c r="U12" s="235"/>
      <c r="V12" s="235"/>
      <c r="W12" s="235"/>
      <c r="X12" s="235"/>
    </row>
    <row r="13" spans="1:24" ht="14.25">
      <c r="A13" s="232" t="s">
        <v>41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O13" s="235" t="s">
        <v>65</v>
      </c>
      <c r="P13" s="235"/>
      <c r="Q13" s="235"/>
      <c r="R13" s="235"/>
      <c r="S13" s="235"/>
      <c r="T13" s="235"/>
      <c r="U13" s="235"/>
      <c r="V13" s="235"/>
      <c r="W13" s="235"/>
      <c r="X13" s="235"/>
    </row>
    <row r="14" spans="1:24" ht="14.25">
      <c r="A14" s="232" t="s">
        <v>42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O14" s="235" t="s">
        <v>66</v>
      </c>
      <c r="P14" s="235"/>
      <c r="Q14" s="235"/>
      <c r="R14" s="235"/>
      <c r="S14" s="235"/>
      <c r="T14" s="235"/>
      <c r="U14" s="235"/>
      <c r="V14" s="235"/>
      <c r="W14" s="235"/>
      <c r="X14" s="235"/>
    </row>
    <row r="15" spans="1:24" ht="14.25">
      <c r="A15" s="232" t="s">
        <v>43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O15" s="235" t="s">
        <v>67</v>
      </c>
      <c r="P15" s="235"/>
      <c r="Q15" s="235"/>
      <c r="R15" s="235"/>
      <c r="S15" s="235"/>
      <c r="T15" s="235"/>
      <c r="U15" s="235"/>
      <c r="V15" s="235"/>
      <c r="W15" s="235"/>
      <c r="X15" s="235"/>
    </row>
    <row r="16" spans="1:24" ht="14.25">
      <c r="A16" s="232" t="s">
        <v>44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O16" s="235" t="s">
        <v>68</v>
      </c>
      <c r="P16" s="235"/>
      <c r="Q16" s="235"/>
      <c r="R16" s="235"/>
      <c r="S16" s="235"/>
      <c r="T16" s="235"/>
      <c r="U16" s="235"/>
      <c r="V16" s="235"/>
      <c r="W16" s="235"/>
      <c r="X16" s="235"/>
    </row>
    <row r="17" spans="1:24" ht="14.25">
      <c r="A17" s="232" t="s">
        <v>45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O17" s="235" t="s">
        <v>69</v>
      </c>
      <c r="P17" s="235"/>
      <c r="Q17" s="235"/>
      <c r="R17" s="235"/>
      <c r="S17" s="235"/>
      <c r="T17" s="235"/>
      <c r="U17" s="235"/>
      <c r="V17" s="235"/>
      <c r="W17" s="235"/>
      <c r="X17" s="235"/>
    </row>
  </sheetData>
  <sheetProtection/>
  <mergeCells count="15">
    <mergeCell ref="A17:M17"/>
    <mergeCell ref="O17:X17"/>
    <mergeCell ref="A14:M14"/>
    <mergeCell ref="O14:X14"/>
    <mergeCell ref="A15:M15"/>
    <mergeCell ref="O15:X15"/>
    <mergeCell ref="A16:M16"/>
    <mergeCell ref="O16:X16"/>
    <mergeCell ref="A3:N3"/>
    <mergeCell ref="O3:X3"/>
    <mergeCell ref="A4:M4"/>
    <mergeCell ref="O4:X4"/>
    <mergeCell ref="O12:X12"/>
    <mergeCell ref="A13:M13"/>
    <mergeCell ref="O13:X13"/>
  </mergeCells>
  <printOptions/>
  <pageMargins left="0.7480314960629921" right="0.7480314960629921" top="0.984251968503937" bottom="0.984251968503937" header="0.5118110236220472" footer="0.5118110236220472"/>
  <pageSetup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K12" sqref="K12"/>
    </sheetView>
  </sheetViews>
  <sheetFormatPr defaultColWidth="9.00390625" defaultRowHeight="14.25"/>
  <cols>
    <col min="1" max="1" width="6.625" style="0" customWidth="1"/>
    <col min="2" max="2" width="8.375" style="0" customWidth="1"/>
    <col min="3" max="3" width="6.875" style="0" customWidth="1"/>
    <col min="4" max="4" width="7.75390625" style="0" customWidth="1"/>
    <col min="7" max="7" width="7.625" style="0" customWidth="1"/>
    <col min="8" max="8" width="7.375" style="0" customWidth="1"/>
    <col min="12" max="12" width="7.00390625" style="0" customWidth="1"/>
    <col min="14" max="14" width="7.125" style="0" customWidth="1"/>
  </cols>
  <sheetData>
    <row r="1" spans="1:15" ht="20.25">
      <c r="A1" s="225" t="s">
        <v>140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4.25">
      <c r="A2" s="226" t="s">
        <v>115</v>
      </c>
      <c r="B2" s="226" t="s">
        <v>116</v>
      </c>
      <c r="C2" s="227" t="s">
        <v>135</v>
      </c>
      <c r="D2" s="226" t="s">
        <v>117</v>
      </c>
      <c r="E2" s="226" t="s">
        <v>118</v>
      </c>
      <c r="F2" s="226" t="s">
        <v>119</v>
      </c>
      <c r="G2" s="226" t="s">
        <v>120</v>
      </c>
      <c r="H2" s="226"/>
      <c r="I2" s="226"/>
      <c r="J2" s="226"/>
      <c r="K2" s="226" t="s">
        <v>121</v>
      </c>
      <c r="L2" s="226"/>
      <c r="M2" s="226"/>
      <c r="N2" s="226"/>
      <c r="O2" s="226" t="s">
        <v>122</v>
      </c>
    </row>
    <row r="3" spans="1:15" ht="42.75">
      <c r="A3" s="226"/>
      <c r="B3" s="226"/>
      <c r="C3" s="228"/>
      <c r="D3" s="226"/>
      <c r="E3" s="226"/>
      <c r="F3" s="226"/>
      <c r="G3" s="112" t="s">
        <v>123</v>
      </c>
      <c r="H3" s="112" t="s">
        <v>124</v>
      </c>
      <c r="I3" s="112" t="s">
        <v>125</v>
      </c>
      <c r="J3" s="112" t="s">
        <v>126</v>
      </c>
      <c r="K3" s="112" t="s">
        <v>127</v>
      </c>
      <c r="L3" s="112"/>
      <c r="M3" s="112" t="s">
        <v>128</v>
      </c>
      <c r="N3" s="112" t="s">
        <v>129</v>
      </c>
      <c r="O3" s="226"/>
    </row>
    <row r="4" spans="1:15" ht="54">
      <c r="A4" s="112">
        <v>1</v>
      </c>
      <c r="B4" s="41" t="s">
        <v>26</v>
      </c>
      <c r="C4" s="40" t="s">
        <v>25</v>
      </c>
      <c r="D4" s="42" t="s">
        <v>27</v>
      </c>
      <c r="E4" s="112" t="s">
        <v>133</v>
      </c>
      <c r="F4" s="117">
        <v>8709.14</v>
      </c>
      <c r="G4" s="114"/>
      <c r="H4" s="115"/>
      <c r="I4" s="117">
        <v>170.59999999999854</v>
      </c>
      <c r="J4" s="117">
        <v>450.6</v>
      </c>
      <c r="K4" s="122" t="s">
        <v>142</v>
      </c>
      <c r="L4" s="114"/>
      <c r="M4" s="117">
        <v>8538.54</v>
      </c>
      <c r="N4" s="114"/>
      <c r="O4" s="112"/>
    </row>
    <row r="5" spans="1:15" ht="40.5">
      <c r="A5" s="117">
        <v>2</v>
      </c>
      <c r="B5" s="46" t="s">
        <v>31</v>
      </c>
      <c r="C5" s="40" t="s">
        <v>30</v>
      </c>
      <c r="D5" s="42" t="s">
        <v>27</v>
      </c>
      <c r="E5" s="117" t="s">
        <v>130</v>
      </c>
      <c r="F5" s="117">
        <v>5323.049999999999</v>
      </c>
      <c r="G5" s="113"/>
      <c r="H5" s="113"/>
      <c r="I5" s="117">
        <v>16.409999999998945</v>
      </c>
      <c r="J5" s="117">
        <v>70.41</v>
      </c>
      <c r="K5" s="122" t="s">
        <v>143</v>
      </c>
      <c r="L5" s="113"/>
      <c r="M5" s="117">
        <v>5306.64</v>
      </c>
      <c r="N5" s="113"/>
      <c r="O5" s="113"/>
    </row>
    <row r="6" spans="1:15" ht="15.75">
      <c r="A6" s="112">
        <v>3</v>
      </c>
      <c r="B6" s="41" t="s">
        <v>33</v>
      </c>
      <c r="C6" s="40" t="s">
        <v>32</v>
      </c>
      <c r="D6" s="42" t="s">
        <v>27</v>
      </c>
      <c r="E6" s="119" t="s">
        <v>138</v>
      </c>
      <c r="F6" s="119">
        <v>31.39</v>
      </c>
      <c r="G6" s="120"/>
      <c r="H6" s="119">
        <v>31.39</v>
      </c>
      <c r="I6" s="119">
        <v>0</v>
      </c>
      <c r="J6" s="119">
        <v>0</v>
      </c>
      <c r="K6" s="119"/>
      <c r="L6" s="120"/>
      <c r="M6" s="119" t="s">
        <v>28</v>
      </c>
      <c r="N6" s="120"/>
      <c r="O6" s="74"/>
    </row>
    <row r="7" spans="1:15" ht="28.5">
      <c r="A7" s="117">
        <v>4</v>
      </c>
      <c r="B7" s="41" t="s">
        <v>36</v>
      </c>
      <c r="C7" s="40" t="s">
        <v>35</v>
      </c>
      <c r="D7" s="42" t="s">
        <v>27</v>
      </c>
      <c r="E7" s="119" t="s">
        <v>137</v>
      </c>
      <c r="F7" s="119">
        <v>6.3</v>
      </c>
      <c r="G7" s="120"/>
      <c r="H7" s="119">
        <v>6.3</v>
      </c>
      <c r="I7" s="119">
        <v>0</v>
      </c>
      <c r="J7" s="119">
        <v>0</v>
      </c>
      <c r="K7" s="119"/>
      <c r="L7" s="120"/>
      <c r="M7" s="119" t="s">
        <v>28</v>
      </c>
      <c r="N7" s="120"/>
      <c r="O7" s="74"/>
    </row>
    <row r="8" spans="1:15" ht="85.5">
      <c r="A8" s="112">
        <v>5</v>
      </c>
      <c r="B8" s="41" t="s">
        <v>39</v>
      </c>
      <c r="C8" s="40" t="s">
        <v>38</v>
      </c>
      <c r="D8" s="42" t="s">
        <v>27</v>
      </c>
      <c r="E8" s="119" t="s">
        <v>136</v>
      </c>
      <c r="F8" s="119">
        <v>43497.170000000006</v>
      </c>
      <c r="G8" s="120"/>
      <c r="H8" s="120"/>
      <c r="I8" s="119">
        <v>426.2100000000064</v>
      </c>
      <c r="J8" s="119">
        <v>426.21</v>
      </c>
      <c r="K8" s="123" t="s">
        <v>145</v>
      </c>
      <c r="L8" s="120"/>
      <c r="M8" s="119">
        <v>43070.96</v>
      </c>
      <c r="N8" s="120"/>
      <c r="O8" s="74"/>
    </row>
  </sheetData>
  <sheetProtection/>
  <mergeCells count="10">
    <mergeCell ref="A1:O1"/>
    <mergeCell ref="A2:A3"/>
    <mergeCell ref="B2:B3"/>
    <mergeCell ref="C2:C3"/>
    <mergeCell ref="D2:D3"/>
    <mergeCell ref="E2:E3"/>
    <mergeCell ref="F2:F3"/>
    <mergeCell ref="G2:J2"/>
    <mergeCell ref="K2:N2"/>
    <mergeCell ref="O2:O3"/>
  </mergeCells>
  <printOptions/>
  <pageMargins left="0.7" right="0.7" top="0.75" bottom="0.75" header="0.3" footer="0.3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17"/>
  <sheetViews>
    <sheetView zoomScalePageLayoutView="0" workbookViewId="0" topLeftCell="A1">
      <selection activeCell="V20" sqref="V20"/>
    </sheetView>
  </sheetViews>
  <sheetFormatPr defaultColWidth="9.00390625" defaultRowHeight="14.25"/>
  <cols>
    <col min="1" max="3" width="9.00390625" style="38" customWidth="1"/>
    <col min="4" max="4" width="9.50390625" style="38" bestFit="1" customWidth="1"/>
    <col min="5" max="14" width="9.00390625" style="38" customWidth="1"/>
    <col min="15" max="17" width="9.00390625" style="52" customWidth="1"/>
    <col min="18" max="18" width="10.625" style="52" customWidth="1"/>
    <col min="19" max="19" width="9.00390625" style="52" customWidth="1"/>
    <col min="20" max="20" width="23.125" style="52" customWidth="1"/>
    <col min="21" max="22" width="9.00390625" style="52" customWidth="1"/>
    <col min="23" max="23" width="23.125" style="52" customWidth="1"/>
    <col min="24" max="24" width="12.50390625" style="52" customWidth="1"/>
    <col min="25" max="16384" width="9.00390625" style="38" customWidth="1"/>
  </cols>
  <sheetData>
    <row r="2" spans="1:15" ht="14.25">
      <c r="A2" s="37" t="s">
        <v>8</v>
      </c>
      <c r="O2" s="51" t="s">
        <v>46</v>
      </c>
    </row>
    <row r="3" spans="1:27" ht="21">
      <c r="A3" s="298" t="s">
        <v>249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300" t="s">
        <v>251</v>
      </c>
      <c r="P3" s="239"/>
      <c r="Q3" s="239"/>
      <c r="R3" s="239"/>
      <c r="S3" s="239"/>
      <c r="T3" s="239"/>
      <c r="U3" s="239"/>
      <c r="V3" s="239"/>
      <c r="W3" s="239"/>
      <c r="X3" s="239"/>
      <c r="Y3" s="48"/>
      <c r="Z3" s="48"/>
      <c r="AA3" s="48"/>
    </row>
    <row r="4" spans="1:27" ht="16.5" thickBot="1">
      <c r="A4" s="299" t="s">
        <v>250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O4" s="301" t="s">
        <v>252</v>
      </c>
      <c r="P4" s="241"/>
      <c r="Q4" s="241"/>
      <c r="R4" s="241"/>
      <c r="S4" s="241"/>
      <c r="T4" s="241"/>
      <c r="U4" s="241"/>
      <c r="V4" s="241"/>
      <c r="W4" s="241"/>
      <c r="X4" s="241"/>
      <c r="Y4" s="49"/>
      <c r="Z4" s="49"/>
      <c r="AA4" s="49"/>
    </row>
    <row r="5" spans="1:24" ht="43.5" thickBot="1">
      <c r="A5" s="39" t="s">
        <v>11</v>
      </c>
      <c r="B5" s="39" t="s">
        <v>12</v>
      </c>
      <c r="C5" s="39" t="s">
        <v>13</v>
      </c>
      <c r="D5" s="39" t="s">
        <v>14</v>
      </c>
      <c r="E5" s="39" t="s">
        <v>15</v>
      </c>
      <c r="F5" s="39" t="s">
        <v>16</v>
      </c>
      <c r="G5" s="39" t="s">
        <v>17</v>
      </c>
      <c r="H5" s="39" t="s">
        <v>18</v>
      </c>
      <c r="I5" s="39" t="s">
        <v>19</v>
      </c>
      <c r="J5" s="39" t="s">
        <v>20</v>
      </c>
      <c r="K5" s="39" t="s">
        <v>21</v>
      </c>
      <c r="L5" s="39" t="s">
        <v>22</v>
      </c>
      <c r="M5" s="39" t="s">
        <v>23</v>
      </c>
      <c r="N5" s="39" t="s">
        <v>24</v>
      </c>
      <c r="O5" s="53" t="s">
        <v>11</v>
      </c>
      <c r="P5" s="54" t="s">
        <v>12</v>
      </c>
      <c r="Q5" s="54" t="s">
        <v>49</v>
      </c>
      <c r="R5" s="54" t="s">
        <v>50</v>
      </c>
      <c r="S5" s="54" t="s">
        <v>51</v>
      </c>
      <c r="T5" s="54" t="s">
        <v>52</v>
      </c>
      <c r="U5" s="54" t="s">
        <v>53</v>
      </c>
      <c r="V5" s="54" t="s">
        <v>54</v>
      </c>
      <c r="W5" s="54" t="s">
        <v>55</v>
      </c>
      <c r="X5" s="54" t="s">
        <v>56</v>
      </c>
    </row>
    <row r="6" spans="1:24" ht="16.5" thickBot="1">
      <c r="A6" s="40" t="s">
        <v>25</v>
      </c>
      <c r="B6" s="41" t="s">
        <v>26</v>
      </c>
      <c r="C6" s="42" t="s">
        <v>27</v>
      </c>
      <c r="D6" s="69">
        <v>2343.5499999999997</v>
      </c>
      <c r="E6" s="69">
        <v>100.27</v>
      </c>
      <c r="F6" s="98"/>
      <c r="G6" s="69" t="s">
        <v>28</v>
      </c>
      <c r="H6" s="69" t="s">
        <v>28</v>
      </c>
      <c r="I6" s="69" t="s">
        <v>29</v>
      </c>
      <c r="J6" s="69">
        <v>2293.9600000000005</v>
      </c>
      <c r="K6" s="69" t="s">
        <v>28</v>
      </c>
      <c r="L6" s="69" t="s">
        <v>28</v>
      </c>
      <c r="M6" s="69" t="s">
        <v>28</v>
      </c>
      <c r="N6" s="69" t="s">
        <v>28</v>
      </c>
      <c r="O6" s="55" t="s">
        <v>25</v>
      </c>
      <c r="P6" s="56" t="s">
        <v>26</v>
      </c>
      <c r="Q6" s="61">
        <v>2024.2</v>
      </c>
      <c r="R6" s="61">
        <f>J6</f>
        <v>2293.9600000000005</v>
      </c>
      <c r="S6" s="72" t="s">
        <v>57</v>
      </c>
      <c r="T6" s="302" t="s">
        <v>244</v>
      </c>
      <c r="U6" s="61"/>
      <c r="V6" s="72" t="s">
        <v>59</v>
      </c>
      <c r="W6" s="222"/>
      <c r="X6" s="72" t="s">
        <v>60</v>
      </c>
    </row>
    <row r="7" spans="1:24" ht="16.5" thickBot="1">
      <c r="A7" s="40" t="s">
        <v>30</v>
      </c>
      <c r="B7" s="46" t="s">
        <v>31</v>
      </c>
      <c r="C7" s="42" t="s">
        <v>27</v>
      </c>
      <c r="D7" s="69">
        <v>1316.07</v>
      </c>
      <c r="E7" s="69">
        <v>60.59</v>
      </c>
      <c r="F7" s="98"/>
      <c r="G7" s="69" t="s">
        <v>28</v>
      </c>
      <c r="H7" s="69" t="s">
        <v>28</v>
      </c>
      <c r="I7" s="69" t="s">
        <v>29</v>
      </c>
      <c r="J7" s="69">
        <v>1315.92</v>
      </c>
      <c r="K7" s="69" t="s">
        <v>28</v>
      </c>
      <c r="L7" s="69" t="s">
        <v>28</v>
      </c>
      <c r="M7" s="69" t="s">
        <v>28</v>
      </c>
      <c r="N7" s="69" t="s">
        <v>28</v>
      </c>
      <c r="O7" s="55" t="s">
        <v>30</v>
      </c>
      <c r="P7" s="59" t="s">
        <v>31</v>
      </c>
      <c r="Q7" s="61">
        <v>2024.2</v>
      </c>
      <c r="R7" s="61">
        <f>J7</f>
        <v>1315.92</v>
      </c>
      <c r="S7" s="72" t="s">
        <v>57</v>
      </c>
      <c r="T7" s="222" t="s">
        <v>244</v>
      </c>
      <c r="U7" s="61"/>
      <c r="V7" s="72" t="s">
        <v>59</v>
      </c>
      <c r="W7" s="222"/>
      <c r="X7" s="72" t="s">
        <v>60</v>
      </c>
    </row>
    <row r="8" spans="1:24" ht="57.75" thickBot="1">
      <c r="A8" s="40" t="s">
        <v>32</v>
      </c>
      <c r="B8" s="41" t="s">
        <v>33</v>
      </c>
      <c r="C8" s="42" t="s">
        <v>27</v>
      </c>
      <c r="D8" s="69">
        <v>14.87</v>
      </c>
      <c r="E8" s="69">
        <v>0</v>
      </c>
      <c r="F8" s="98"/>
      <c r="G8" s="69" t="s">
        <v>34</v>
      </c>
      <c r="H8" s="69">
        <f>D8</f>
        <v>14.87</v>
      </c>
      <c r="I8" s="69" t="s">
        <v>28</v>
      </c>
      <c r="J8" s="69" t="s">
        <v>28</v>
      </c>
      <c r="K8" s="69" t="s">
        <v>28</v>
      </c>
      <c r="L8" s="69" t="s">
        <v>28</v>
      </c>
      <c r="M8" s="69" t="s">
        <v>28</v>
      </c>
      <c r="N8" s="69" t="s">
        <v>28</v>
      </c>
      <c r="O8" s="55" t="s">
        <v>38</v>
      </c>
      <c r="P8" s="56" t="s">
        <v>39</v>
      </c>
      <c r="Q8" s="61">
        <v>2024.2</v>
      </c>
      <c r="R8" s="61">
        <f>J10</f>
        <v>16881.5</v>
      </c>
      <c r="S8" s="72" t="s">
        <v>57</v>
      </c>
      <c r="T8" s="303" t="s">
        <v>246</v>
      </c>
      <c r="U8" s="61"/>
      <c r="V8" s="72" t="s">
        <v>59</v>
      </c>
      <c r="W8" s="170"/>
      <c r="X8" s="72" t="s">
        <v>60</v>
      </c>
    </row>
    <row r="9" spans="1:24" ht="29.25" thickBot="1">
      <c r="A9" s="40" t="s">
        <v>35</v>
      </c>
      <c r="B9" s="41" t="s">
        <v>36</v>
      </c>
      <c r="C9" s="42" t="s">
        <v>27</v>
      </c>
      <c r="D9" s="69">
        <v>7.5</v>
      </c>
      <c r="E9" s="69">
        <v>0</v>
      </c>
      <c r="F9" s="98"/>
      <c r="G9" s="69" t="s">
        <v>37</v>
      </c>
      <c r="H9" s="69">
        <f>D9</f>
        <v>7.5</v>
      </c>
      <c r="I9" s="69" t="s">
        <v>28</v>
      </c>
      <c r="J9" s="69" t="s">
        <v>28</v>
      </c>
      <c r="K9" s="69" t="s">
        <v>28</v>
      </c>
      <c r="L9" s="69" t="s">
        <v>28</v>
      </c>
      <c r="M9" s="69" t="s">
        <v>28</v>
      </c>
      <c r="N9" s="69" t="s">
        <v>28</v>
      </c>
      <c r="O9" s="60" t="s">
        <v>63</v>
      </c>
      <c r="P9" s="61"/>
      <c r="Q9" s="61"/>
      <c r="R9" s="61">
        <f>SUM(R6:R8)</f>
        <v>20491.38</v>
      </c>
      <c r="S9" s="61"/>
      <c r="T9" s="61"/>
      <c r="U9" s="61"/>
      <c r="V9" s="61"/>
      <c r="W9" s="61"/>
      <c r="X9" s="61"/>
    </row>
    <row r="10" spans="1:15" ht="15.75">
      <c r="A10" s="40" t="s">
        <v>38</v>
      </c>
      <c r="B10" s="41" t="s">
        <v>39</v>
      </c>
      <c r="C10" s="42" t="s">
        <v>27</v>
      </c>
      <c r="D10" s="69">
        <v>16865.18</v>
      </c>
      <c r="E10" s="69">
        <v>313.08</v>
      </c>
      <c r="F10" s="98"/>
      <c r="G10" s="69" t="s">
        <v>28</v>
      </c>
      <c r="H10" s="69" t="s">
        <v>28</v>
      </c>
      <c r="I10" s="69" t="s">
        <v>29</v>
      </c>
      <c r="J10" s="69">
        <v>16881.5</v>
      </c>
      <c r="K10" s="69" t="s">
        <v>28</v>
      </c>
      <c r="L10" s="69" t="s">
        <v>28</v>
      </c>
      <c r="M10" s="69" t="s">
        <v>28</v>
      </c>
      <c r="N10" s="69" t="s">
        <v>28</v>
      </c>
      <c r="O10" s="62"/>
    </row>
    <row r="11" spans="1:15" ht="14.25">
      <c r="A11" s="47"/>
      <c r="O11" s="51" t="s">
        <v>40</v>
      </c>
    </row>
    <row r="12" spans="1:24" ht="14.25">
      <c r="A12" s="37" t="s">
        <v>40</v>
      </c>
      <c r="O12" s="235" t="s">
        <v>64</v>
      </c>
      <c r="P12" s="235"/>
      <c r="Q12" s="235"/>
      <c r="R12" s="235"/>
      <c r="S12" s="235"/>
      <c r="T12" s="235"/>
      <c r="U12" s="235"/>
      <c r="V12" s="235"/>
      <c r="W12" s="235"/>
      <c r="X12" s="235"/>
    </row>
    <row r="13" spans="1:24" ht="14.25">
      <c r="A13" s="232" t="s">
        <v>41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O13" s="235" t="s">
        <v>65</v>
      </c>
      <c r="P13" s="235"/>
      <c r="Q13" s="235"/>
      <c r="R13" s="235"/>
      <c r="S13" s="235"/>
      <c r="T13" s="235"/>
      <c r="U13" s="235"/>
      <c r="V13" s="235"/>
      <c r="W13" s="235"/>
      <c r="X13" s="235"/>
    </row>
    <row r="14" spans="1:24" ht="14.25">
      <c r="A14" s="232" t="s">
        <v>42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O14" s="235" t="s">
        <v>66</v>
      </c>
      <c r="P14" s="235"/>
      <c r="Q14" s="235"/>
      <c r="R14" s="235"/>
      <c r="S14" s="235"/>
      <c r="T14" s="235"/>
      <c r="U14" s="235"/>
      <c r="V14" s="235"/>
      <c r="W14" s="235"/>
      <c r="X14" s="235"/>
    </row>
    <row r="15" spans="1:24" ht="14.25">
      <c r="A15" s="232" t="s">
        <v>43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O15" s="235" t="s">
        <v>67</v>
      </c>
      <c r="P15" s="235"/>
      <c r="Q15" s="235"/>
      <c r="R15" s="235"/>
      <c r="S15" s="235"/>
      <c r="T15" s="235"/>
      <c r="U15" s="235"/>
      <c r="V15" s="235"/>
      <c r="W15" s="235"/>
      <c r="X15" s="235"/>
    </row>
    <row r="16" spans="1:24" ht="14.25">
      <c r="A16" s="232" t="s">
        <v>44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O16" s="235" t="s">
        <v>68</v>
      </c>
      <c r="P16" s="235"/>
      <c r="Q16" s="235"/>
      <c r="R16" s="235"/>
      <c r="S16" s="235"/>
      <c r="T16" s="235"/>
      <c r="U16" s="235"/>
      <c r="V16" s="235"/>
      <c r="W16" s="235"/>
      <c r="X16" s="235"/>
    </row>
    <row r="17" spans="1:24" ht="14.25">
      <c r="A17" s="232" t="s">
        <v>45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O17" s="235" t="s">
        <v>69</v>
      </c>
      <c r="P17" s="235"/>
      <c r="Q17" s="235"/>
      <c r="R17" s="235"/>
      <c r="S17" s="235"/>
      <c r="T17" s="235"/>
      <c r="U17" s="235"/>
      <c r="V17" s="235"/>
      <c r="W17" s="235"/>
      <c r="X17" s="235"/>
    </row>
  </sheetData>
  <sheetProtection/>
  <mergeCells count="15">
    <mergeCell ref="A17:M17"/>
    <mergeCell ref="O17:X17"/>
    <mergeCell ref="A14:M14"/>
    <mergeCell ref="O14:X14"/>
    <mergeCell ref="A15:M15"/>
    <mergeCell ref="O15:X15"/>
    <mergeCell ref="A16:M16"/>
    <mergeCell ref="O16:X16"/>
    <mergeCell ref="A3:N3"/>
    <mergeCell ref="O3:X3"/>
    <mergeCell ref="A4:M4"/>
    <mergeCell ref="O4:X4"/>
    <mergeCell ref="O12:X12"/>
    <mergeCell ref="A13:M13"/>
    <mergeCell ref="O13:X13"/>
  </mergeCells>
  <printOptions/>
  <pageMargins left="0.7480314960629921" right="0.7480314960629921" top="0.984251968503937" bottom="0.984251968503937" header="0.5118110236220472" footer="0.5118110236220472"/>
  <pageSetup orientation="landscape" pageOrder="overThenDown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R121"/>
  <sheetViews>
    <sheetView tabSelected="1" zoomScalePageLayoutView="0" workbookViewId="0" topLeftCell="A111">
      <selection activeCell="M128" sqref="M128"/>
    </sheetView>
  </sheetViews>
  <sheetFormatPr defaultColWidth="9.00390625" defaultRowHeight="14.25"/>
  <cols>
    <col min="4" max="4" width="9.625" style="0" bestFit="1" customWidth="1"/>
    <col min="5" max="5" width="9.25390625" style="0" bestFit="1" customWidth="1"/>
    <col min="6" max="6" width="9.50390625" style="0" bestFit="1" customWidth="1"/>
    <col min="7" max="8" width="9.25390625" style="0" bestFit="1" customWidth="1"/>
    <col min="9" max="9" width="9.50390625" style="0" bestFit="1" customWidth="1"/>
    <col min="11" max="11" width="25.50390625" style="0" customWidth="1"/>
    <col min="13" max="14" width="9.50390625" style="0" bestFit="1" customWidth="1"/>
  </cols>
  <sheetData>
    <row r="3" ht="14.25">
      <c r="B3" s="20" t="s">
        <v>72</v>
      </c>
    </row>
    <row r="4" spans="3:10" ht="42.75">
      <c r="C4" s="29" t="s">
        <v>12</v>
      </c>
      <c r="D4" s="29" t="s">
        <v>14</v>
      </c>
      <c r="E4" s="29" t="s">
        <v>18</v>
      </c>
      <c r="F4" s="29" t="s">
        <v>20</v>
      </c>
      <c r="G4" s="29" t="s">
        <v>73</v>
      </c>
      <c r="H4" s="30" t="s">
        <v>16</v>
      </c>
      <c r="I4" s="30" t="s">
        <v>74</v>
      </c>
      <c r="J4" s="30" t="s">
        <v>16</v>
      </c>
    </row>
    <row r="5" spans="3:10" ht="14.25">
      <c r="C5" s="22" t="s">
        <v>26</v>
      </c>
      <c r="D5" s="23">
        <v>2245.09</v>
      </c>
      <c r="E5" s="23">
        <v>0</v>
      </c>
      <c r="F5" s="23">
        <v>2541.08</v>
      </c>
      <c r="G5" s="28">
        <f>D5-E5-F5</f>
        <v>-295.9899999999998</v>
      </c>
      <c r="H5" s="31">
        <v>154.61</v>
      </c>
      <c r="I5" s="32">
        <v>450.6</v>
      </c>
      <c r="J5" s="31">
        <f>G5+I5</f>
        <v>154.61000000000024</v>
      </c>
    </row>
    <row r="6" spans="3:10" ht="14.25">
      <c r="C6" s="24" t="s">
        <v>31</v>
      </c>
      <c r="D6" s="23">
        <v>1737.7</v>
      </c>
      <c r="E6" s="23">
        <v>0</v>
      </c>
      <c r="F6" s="23">
        <v>1755.74</v>
      </c>
      <c r="G6" s="28">
        <f aca="true" t="shared" si="0" ref="G6:G11">D6-E6-F6</f>
        <v>-18.039999999999964</v>
      </c>
      <c r="H6" s="31">
        <v>52.37</v>
      </c>
      <c r="I6" s="32">
        <v>70.41</v>
      </c>
      <c r="J6" s="31">
        <f aca="true" t="shared" si="1" ref="J6:J11">G6+I6</f>
        <v>52.37000000000003</v>
      </c>
    </row>
    <row r="7" spans="3:10" ht="14.25">
      <c r="C7" s="25" t="s">
        <v>33</v>
      </c>
      <c r="D7" s="33">
        <v>6.35</v>
      </c>
      <c r="E7" s="33">
        <v>6.35</v>
      </c>
      <c r="F7" s="33"/>
      <c r="G7" s="34">
        <v>0</v>
      </c>
      <c r="H7" s="35">
        <v>0</v>
      </c>
      <c r="I7" s="32"/>
      <c r="J7" s="35">
        <f t="shared" si="1"/>
        <v>0</v>
      </c>
    </row>
    <row r="8" spans="3:10" ht="28.5">
      <c r="C8" s="25" t="s">
        <v>36</v>
      </c>
      <c r="D8" s="33">
        <v>2.1</v>
      </c>
      <c r="E8" s="33">
        <v>2.1</v>
      </c>
      <c r="F8" s="33"/>
      <c r="G8" s="34">
        <v>0</v>
      </c>
      <c r="H8" s="35">
        <v>0</v>
      </c>
      <c r="I8" s="36"/>
      <c r="J8" s="35">
        <f t="shared" si="1"/>
        <v>0</v>
      </c>
    </row>
    <row r="9" spans="3:10" ht="14.25">
      <c r="C9" s="26" t="s">
        <v>75</v>
      </c>
      <c r="D9" s="23">
        <v>14698.64</v>
      </c>
      <c r="E9" s="23">
        <v>0</v>
      </c>
      <c r="F9" s="23">
        <v>14754.18</v>
      </c>
      <c r="G9" s="28">
        <f t="shared" si="0"/>
        <v>-55.54000000000087</v>
      </c>
      <c r="H9" s="31">
        <v>252.18</v>
      </c>
      <c r="I9" s="32"/>
      <c r="J9" s="31"/>
    </row>
    <row r="10" spans="3:10" ht="14.25">
      <c r="C10" s="26" t="s">
        <v>76</v>
      </c>
      <c r="D10" s="23">
        <v>4917.76</v>
      </c>
      <c r="E10" s="23">
        <v>0</v>
      </c>
      <c r="F10" s="23">
        <v>4567.84</v>
      </c>
      <c r="G10" s="28">
        <f t="shared" si="0"/>
        <v>349.9200000000001</v>
      </c>
      <c r="H10" s="31">
        <v>468.41</v>
      </c>
      <c r="I10" s="32"/>
      <c r="J10" s="31"/>
    </row>
    <row r="11" spans="3:10" s="21" customFormat="1" ht="42.75">
      <c r="C11" s="27" t="s">
        <v>77</v>
      </c>
      <c r="D11" s="28">
        <f>SUM(D9:D10)</f>
        <v>19616.4</v>
      </c>
      <c r="E11" s="28">
        <f>SUM(E9:E10)</f>
        <v>0</v>
      </c>
      <c r="F11" s="28">
        <f>SUM(F9:F10)</f>
        <v>19322.02</v>
      </c>
      <c r="G11" s="28">
        <f t="shared" si="0"/>
        <v>294.380000000001</v>
      </c>
      <c r="H11" s="31">
        <f>SUM(H9:H10)</f>
        <v>720.59</v>
      </c>
      <c r="I11" s="32">
        <v>426.21</v>
      </c>
      <c r="J11" s="31">
        <f t="shared" si="1"/>
        <v>720.590000000001</v>
      </c>
    </row>
    <row r="14" ht="14.25">
      <c r="B14" s="63" t="s">
        <v>83</v>
      </c>
    </row>
    <row r="15" spans="3:10" ht="43.5" thickBot="1">
      <c r="C15" s="29" t="s">
        <v>12</v>
      </c>
      <c r="D15" s="29" t="s">
        <v>14</v>
      </c>
      <c r="E15" s="29" t="s">
        <v>18</v>
      </c>
      <c r="F15" s="29" t="s">
        <v>20</v>
      </c>
      <c r="G15" s="29" t="s">
        <v>73</v>
      </c>
      <c r="H15" s="30" t="s">
        <v>16</v>
      </c>
      <c r="I15" s="30" t="s">
        <v>74</v>
      </c>
      <c r="J15" s="68" t="s">
        <v>86</v>
      </c>
    </row>
    <row r="16" spans="3:11" ht="30.75" customHeight="1" thickBot="1">
      <c r="C16" s="22" t="s">
        <v>26</v>
      </c>
      <c r="D16" s="66">
        <v>1681.49</v>
      </c>
      <c r="E16" s="64">
        <v>0</v>
      </c>
      <c r="F16" s="66">
        <v>1784.86</v>
      </c>
      <c r="G16" s="65">
        <f>D16-E16-F16</f>
        <v>-103.36999999999989</v>
      </c>
      <c r="H16" s="66">
        <v>51.24</v>
      </c>
      <c r="I16" s="32">
        <f>J5</f>
        <v>154.61000000000024</v>
      </c>
      <c r="J16" s="31">
        <f>G16+I16</f>
        <v>51.24000000000035</v>
      </c>
      <c r="K16" s="110" t="s">
        <v>146</v>
      </c>
    </row>
    <row r="17" spans="3:11" ht="27.75" customHeight="1" thickBot="1">
      <c r="C17" s="24" t="s">
        <v>31</v>
      </c>
      <c r="D17" s="66">
        <v>1247.5600000000004</v>
      </c>
      <c r="E17" s="64">
        <v>0</v>
      </c>
      <c r="F17" s="66">
        <v>1149.3600000000001</v>
      </c>
      <c r="G17" s="65">
        <f>D17-E17-F17</f>
        <v>98.20000000000027</v>
      </c>
      <c r="H17" s="66">
        <v>150.57</v>
      </c>
      <c r="I17" s="32">
        <f>J6</f>
        <v>52.37000000000003</v>
      </c>
      <c r="J17" s="31">
        <f>G17+I17</f>
        <v>150.5700000000003</v>
      </c>
      <c r="K17" s="111" t="s">
        <v>81</v>
      </c>
    </row>
    <row r="18" spans="3:10" ht="14.25">
      <c r="C18" s="25" t="s">
        <v>33</v>
      </c>
      <c r="D18" s="84">
        <v>6.7</v>
      </c>
      <c r="E18" s="84">
        <v>6.7</v>
      </c>
      <c r="F18" s="84"/>
      <c r="G18" s="85">
        <v>0</v>
      </c>
      <c r="H18" s="86">
        <v>0</v>
      </c>
      <c r="I18" s="87">
        <f>J7</f>
        <v>0</v>
      </c>
      <c r="J18" s="86">
        <f>G18+I18</f>
        <v>0</v>
      </c>
    </row>
    <row r="19" spans="3:10" ht="28.5">
      <c r="C19" s="25" t="s">
        <v>36</v>
      </c>
      <c r="D19" s="84">
        <v>3.3</v>
      </c>
      <c r="E19" s="84">
        <v>3.3</v>
      </c>
      <c r="F19" s="84"/>
      <c r="G19" s="85">
        <v>0</v>
      </c>
      <c r="H19" s="86">
        <v>0</v>
      </c>
      <c r="I19" s="87">
        <f>J8</f>
        <v>0</v>
      </c>
      <c r="J19" s="86">
        <f>G19+I19</f>
        <v>0</v>
      </c>
    </row>
    <row r="20" spans="3:17" ht="14.25">
      <c r="C20" s="26" t="s">
        <v>75</v>
      </c>
      <c r="D20" s="66">
        <v>11416.67</v>
      </c>
      <c r="E20" s="64">
        <v>0</v>
      </c>
      <c r="F20" s="66">
        <v>11552.319999999998</v>
      </c>
      <c r="G20" s="65">
        <f>D20-E20-F20</f>
        <v>-135.64999999999782</v>
      </c>
      <c r="H20" s="66">
        <v>116.53</v>
      </c>
      <c r="I20" s="32"/>
      <c r="J20" s="31"/>
      <c r="K20" s="118" t="s">
        <v>85</v>
      </c>
      <c r="N20" s="23">
        <v>11416.67</v>
      </c>
      <c r="O20" s="23">
        <v>6179.98</v>
      </c>
      <c r="P20" s="23">
        <v>1681.49</v>
      </c>
      <c r="Q20" s="23">
        <v>1247.5600000000004</v>
      </c>
    </row>
    <row r="21" spans="3:17" ht="14.25">
      <c r="C21" s="26" t="s">
        <v>76</v>
      </c>
      <c r="D21" s="66">
        <v>6179.98</v>
      </c>
      <c r="E21" s="64">
        <v>0</v>
      </c>
      <c r="F21" s="66">
        <v>6513.120000000001</v>
      </c>
      <c r="G21" s="65">
        <f>D21-E21-F21</f>
        <v>-333.14000000000124</v>
      </c>
      <c r="H21" s="66">
        <v>135.27</v>
      </c>
      <c r="I21" s="32"/>
      <c r="J21" s="31"/>
      <c r="K21" s="67" t="s">
        <v>84</v>
      </c>
      <c r="N21" s="23">
        <v>11552.319999999998</v>
      </c>
      <c r="O21" s="23">
        <v>6513.120000000001</v>
      </c>
      <c r="P21" s="23">
        <v>1784.86</v>
      </c>
      <c r="Q21" s="23">
        <v>1149.3600000000001</v>
      </c>
    </row>
    <row r="22" spans="2:17" ht="42.75">
      <c r="B22" s="21"/>
      <c r="C22" s="27" t="s">
        <v>77</v>
      </c>
      <c r="D22" s="65">
        <f>SUM(D20:D21)</f>
        <v>17596.65</v>
      </c>
      <c r="E22" s="65">
        <f>SUM(E20:E21)</f>
        <v>0</v>
      </c>
      <c r="F22" s="65">
        <f>SUM(F20:F21)</f>
        <v>18065.44</v>
      </c>
      <c r="G22" s="65">
        <f>D22-E22-F22</f>
        <v>-468.78999999999724</v>
      </c>
      <c r="H22" s="65">
        <f>SUM(H20:H21)</f>
        <v>251.8</v>
      </c>
      <c r="I22" s="32">
        <f>J11</f>
        <v>720.590000000001</v>
      </c>
      <c r="J22" s="31">
        <f>G22+I22</f>
        <v>251.80000000000382</v>
      </c>
      <c r="N22" s="23">
        <v>116.53</v>
      </c>
      <c r="O22" s="23">
        <v>135.27</v>
      </c>
      <c r="P22" s="23">
        <v>51.24</v>
      </c>
      <c r="Q22" s="23">
        <v>150.57</v>
      </c>
    </row>
    <row r="25" ht="14.25">
      <c r="B25" s="75" t="s">
        <v>92</v>
      </c>
    </row>
    <row r="26" spans="3:15" ht="42.75">
      <c r="C26" s="29" t="s">
        <v>12</v>
      </c>
      <c r="D26" s="29" t="s">
        <v>14</v>
      </c>
      <c r="E26" s="29" t="s">
        <v>18</v>
      </c>
      <c r="F26" s="29" t="s">
        <v>20</v>
      </c>
      <c r="G26" s="29" t="s">
        <v>73</v>
      </c>
      <c r="H26" s="30" t="s">
        <v>16</v>
      </c>
      <c r="I26" s="30" t="s">
        <v>74</v>
      </c>
      <c r="J26" s="68" t="s">
        <v>86</v>
      </c>
      <c r="L26" s="23"/>
      <c r="M26" s="76" t="s">
        <v>93</v>
      </c>
      <c r="N26" s="76" t="s">
        <v>94</v>
      </c>
      <c r="O26" s="76" t="s">
        <v>95</v>
      </c>
    </row>
    <row r="27" spans="3:15" s="21" customFormat="1" ht="14.25">
      <c r="C27" s="22" t="s">
        <v>26</v>
      </c>
      <c r="D27" s="77">
        <v>2490.0399999999995</v>
      </c>
      <c r="E27" s="77">
        <v>0</v>
      </c>
      <c r="F27" s="77">
        <v>2437.32</v>
      </c>
      <c r="G27" s="77">
        <f>D27-E27-F27</f>
        <v>52.719999999999345</v>
      </c>
      <c r="H27" s="77">
        <v>103.96</v>
      </c>
      <c r="I27" s="94">
        <f>J16</f>
        <v>51.24000000000035</v>
      </c>
      <c r="J27" s="95">
        <f>G27+I27</f>
        <v>103.9599999999997</v>
      </c>
      <c r="K27" s="109" t="s">
        <v>97</v>
      </c>
      <c r="L27" s="79" t="s">
        <v>26</v>
      </c>
      <c r="M27" s="28">
        <v>2490.0399999999995</v>
      </c>
      <c r="N27" s="28">
        <v>2437.32</v>
      </c>
      <c r="O27" s="28">
        <v>103.96</v>
      </c>
    </row>
    <row r="28" spans="3:15" s="21" customFormat="1" ht="14.25">
      <c r="C28" s="24" t="s">
        <v>31</v>
      </c>
      <c r="D28" s="77">
        <v>1156.9400000000003</v>
      </c>
      <c r="E28" s="77">
        <v>0</v>
      </c>
      <c r="F28" s="77">
        <v>1246.32</v>
      </c>
      <c r="G28" s="77">
        <f>D28-E28-F28</f>
        <v>-89.37999999999965</v>
      </c>
      <c r="H28" s="77">
        <v>61.19</v>
      </c>
      <c r="I28" s="94">
        <f>J17</f>
        <v>150.5700000000003</v>
      </c>
      <c r="J28" s="95">
        <f>G28+I28</f>
        <v>61.19000000000065</v>
      </c>
      <c r="K28" s="109" t="s">
        <v>98</v>
      </c>
      <c r="L28" s="80" t="s">
        <v>31</v>
      </c>
      <c r="M28" s="28">
        <v>1156.9400000000003</v>
      </c>
      <c r="N28" s="28">
        <v>1246.32</v>
      </c>
      <c r="O28" s="28">
        <v>61.19</v>
      </c>
    </row>
    <row r="29" spans="3:11" s="21" customFormat="1" ht="14.25">
      <c r="C29" s="25" t="s">
        <v>33</v>
      </c>
      <c r="D29" s="34">
        <v>6.35</v>
      </c>
      <c r="E29" s="34">
        <v>6.35</v>
      </c>
      <c r="F29" s="34"/>
      <c r="G29" s="34">
        <v>0</v>
      </c>
      <c r="H29" s="35">
        <v>0</v>
      </c>
      <c r="I29" s="94">
        <f>J18</f>
        <v>0</v>
      </c>
      <c r="J29" s="95">
        <f>G29+I29</f>
        <v>0</v>
      </c>
      <c r="K29" s="28"/>
    </row>
    <row r="30" spans="3:15" s="21" customFormat="1" ht="28.5">
      <c r="C30" s="25" t="s">
        <v>36</v>
      </c>
      <c r="D30" s="34">
        <v>3.3</v>
      </c>
      <c r="E30" s="34">
        <v>3.3</v>
      </c>
      <c r="F30" s="34"/>
      <c r="G30" s="34">
        <v>0</v>
      </c>
      <c r="H30" s="35">
        <v>0</v>
      </c>
      <c r="I30" s="94">
        <f>J19</f>
        <v>0</v>
      </c>
      <c r="J30" s="95">
        <f>G30+I30</f>
        <v>0</v>
      </c>
      <c r="K30" s="28"/>
      <c r="L30" s="81"/>
      <c r="M30" s="78" t="s">
        <v>93</v>
      </c>
      <c r="N30" s="78" t="s">
        <v>94</v>
      </c>
      <c r="O30" s="78" t="s">
        <v>95</v>
      </c>
    </row>
    <row r="31" spans="3:15" s="21" customFormat="1" ht="14.25">
      <c r="C31" s="27" t="s">
        <v>75</v>
      </c>
      <c r="D31" s="77">
        <v>11216.59</v>
      </c>
      <c r="E31" s="77">
        <v>0</v>
      </c>
      <c r="F31" s="77">
        <v>11229.440000000004</v>
      </c>
      <c r="G31" s="77">
        <f>D31-E31-F31</f>
        <v>-12.850000000004002</v>
      </c>
      <c r="H31" s="77">
        <v>103.68</v>
      </c>
      <c r="I31" s="94"/>
      <c r="J31" s="95"/>
      <c r="K31" s="28" t="s">
        <v>81</v>
      </c>
      <c r="L31" s="82" t="s">
        <v>75</v>
      </c>
      <c r="M31" s="28">
        <v>11216.59</v>
      </c>
      <c r="N31" s="28">
        <v>11229.440000000004</v>
      </c>
      <c r="O31" s="28">
        <v>103.68</v>
      </c>
    </row>
    <row r="32" spans="3:15" s="21" customFormat="1" ht="14.25">
      <c r="C32" s="27" t="s">
        <v>76</v>
      </c>
      <c r="D32" s="77">
        <v>6789.08</v>
      </c>
      <c r="E32" s="77">
        <v>0</v>
      </c>
      <c r="F32" s="77">
        <v>6821.359999999999</v>
      </c>
      <c r="G32" s="77">
        <f>D32-E32-F32</f>
        <v>-32.279999999998836</v>
      </c>
      <c r="H32" s="77">
        <v>102.99</v>
      </c>
      <c r="I32" s="94"/>
      <c r="J32" s="95"/>
      <c r="K32" s="83" t="s">
        <v>84</v>
      </c>
      <c r="L32" s="82" t="s">
        <v>76</v>
      </c>
      <c r="M32" s="28">
        <v>6789.08</v>
      </c>
      <c r="N32" s="28">
        <v>6821.359999999999</v>
      </c>
      <c r="O32" s="28">
        <v>102.99</v>
      </c>
    </row>
    <row r="33" spans="3:15" s="21" customFormat="1" ht="42.75">
      <c r="C33" s="27" t="s">
        <v>77</v>
      </c>
      <c r="D33" s="77">
        <f>SUM(D31:D32)</f>
        <v>18005.67</v>
      </c>
      <c r="E33" s="77">
        <f>SUM(E31:E32)</f>
        <v>0</v>
      </c>
      <c r="F33" s="77">
        <f>SUM(F31:F32)</f>
        <v>18050.800000000003</v>
      </c>
      <c r="G33" s="77">
        <f>D33-E33-F33</f>
        <v>-45.13000000000466</v>
      </c>
      <c r="H33" s="77">
        <f>SUM(H31:H32)</f>
        <v>206.67000000000002</v>
      </c>
      <c r="I33" s="94">
        <f>J22</f>
        <v>251.80000000000382</v>
      </c>
      <c r="J33" s="96">
        <f>G33+I33</f>
        <v>206.66999999999916</v>
      </c>
      <c r="L33" s="78" t="s">
        <v>96</v>
      </c>
      <c r="M33" s="28">
        <f>SUM(M31:M32)</f>
        <v>18005.67</v>
      </c>
      <c r="N33" s="28">
        <f>SUM(N31:N32)</f>
        <v>18050.800000000003</v>
      </c>
      <c r="O33" s="28">
        <f>SUM(O31:O32)</f>
        <v>206.67000000000002</v>
      </c>
    </row>
    <row r="36" ht="14.25">
      <c r="B36" s="124" t="s">
        <v>149</v>
      </c>
    </row>
    <row r="37" spans="3:15" ht="42.75">
      <c r="C37" s="29" t="s">
        <v>12</v>
      </c>
      <c r="D37" s="29" t="s">
        <v>14</v>
      </c>
      <c r="E37" s="29" t="s">
        <v>18</v>
      </c>
      <c r="F37" s="29" t="s">
        <v>20</v>
      </c>
      <c r="G37" s="29" t="s">
        <v>73</v>
      </c>
      <c r="H37" s="30" t="s">
        <v>16</v>
      </c>
      <c r="I37" s="30" t="s">
        <v>74</v>
      </c>
      <c r="J37" s="68" t="s">
        <v>86</v>
      </c>
      <c r="K37" s="132" t="s">
        <v>151</v>
      </c>
      <c r="L37" s="23"/>
      <c r="M37" s="76" t="s">
        <v>93</v>
      </c>
      <c r="N37" s="76" t="s">
        <v>94</v>
      </c>
      <c r="O37" s="76" t="s">
        <v>95</v>
      </c>
    </row>
    <row r="38" spans="2:15" ht="14.25">
      <c r="B38" s="21"/>
      <c r="C38" s="22" t="s">
        <v>26</v>
      </c>
      <c r="D38" s="125">
        <v>3296.4</v>
      </c>
      <c r="E38" s="125">
        <v>0</v>
      </c>
      <c r="F38" s="125">
        <v>3362.82</v>
      </c>
      <c r="G38" s="125">
        <f>D38-E38-F38</f>
        <v>-66.42000000000007</v>
      </c>
      <c r="H38" s="125">
        <v>37.54</v>
      </c>
      <c r="I38" s="94">
        <f>J27</f>
        <v>103.9599999999997</v>
      </c>
      <c r="J38" s="95">
        <f>G38+I38</f>
        <v>37.53999999999962</v>
      </c>
      <c r="K38" s="131" t="s">
        <v>80</v>
      </c>
      <c r="L38" s="79" t="s">
        <v>26</v>
      </c>
      <c r="M38" s="28">
        <v>3296.4</v>
      </c>
      <c r="N38" s="28">
        <v>3362.8199999999997</v>
      </c>
      <c r="O38" s="28">
        <v>37.54</v>
      </c>
    </row>
    <row r="39" spans="2:15" ht="14.25">
      <c r="B39" s="21"/>
      <c r="C39" s="24" t="s">
        <v>31</v>
      </c>
      <c r="D39" s="125">
        <v>1482.21</v>
      </c>
      <c r="E39" s="125">
        <v>0</v>
      </c>
      <c r="F39" s="125">
        <v>1442.8</v>
      </c>
      <c r="G39" s="125">
        <f>D39-E39-F39</f>
        <v>39.41000000000008</v>
      </c>
      <c r="H39" s="125">
        <v>100.6</v>
      </c>
      <c r="I39" s="94">
        <f>J28</f>
        <v>61.19000000000065</v>
      </c>
      <c r="J39" s="95">
        <f>G39+I39</f>
        <v>100.60000000000073</v>
      </c>
      <c r="K39" s="131" t="s">
        <v>81</v>
      </c>
      <c r="L39" s="80" t="s">
        <v>31</v>
      </c>
      <c r="M39" s="28">
        <v>1482.2100000000003</v>
      </c>
      <c r="N39" s="28">
        <v>1442.8000000000002</v>
      </c>
      <c r="O39" s="28">
        <v>100.6</v>
      </c>
    </row>
    <row r="40" spans="2:15" ht="14.25">
      <c r="B40" s="21"/>
      <c r="C40" s="25" t="s">
        <v>33</v>
      </c>
      <c r="D40" s="126">
        <v>6.7</v>
      </c>
      <c r="E40" s="126">
        <v>6.7</v>
      </c>
      <c r="F40" s="126"/>
      <c r="G40" s="126">
        <v>0</v>
      </c>
      <c r="H40" s="127">
        <v>0</v>
      </c>
      <c r="I40" s="128">
        <f>J29</f>
        <v>0</v>
      </c>
      <c r="J40" s="129">
        <f>G40+I40</f>
        <v>0</v>
      </c>
      <c r="K40" s="28"/>
      <c r="L40" s="21"/>
      <c r="M40" s="21"/>
      <c r="N40" s="21"/>
      <c r="O40" s="21"/>
    </row>
    <row r="41" spans="2:15" ht="28.5">
      <c r="B41" s="21"/>
      <c r="C41" s="25" t="s">
        <v>36</v>
      </c>
      <c r="D41" s="126">
        <v>3.1</v>
      </c>
      <c r="E41" s="126">
        <v>3.1</v>
      </c>
      <c r="F41" s="126"/>
      <c r="G41" s="126">
        <v>0</v>
      </c>
      <c r="H41" s="127">
        <v>0</v>
      </c>
      <c r="I41" s="128">
        <f>J30</f>
        <v>0</v>
      </c>
      <c r="J41" s="129">
        <f>G41+I41</f>
        <v>0</v>
      </c>
      <c r="K41" s="28"/>
      <c r="L41" s="81"/>
      <c r="M41" s="78" t="s">
        <v>93</v>
      </c>
      <c r="N41" s="78" t="s">
        <v>94</v>
      </c>
      <c r="O41" s="78" t="s">
        <v>95</v>
      </c>
    </row>
    <row r="42" spans="2:15" ht="14.25">
      <c r="B42" s="21"/>
      <c r="C42" s="27" t="s">
        <v>75</v>
      </c>
      <c r="D42" s="77"/>
      <c r="E42" s="77"/>
      <c r="F42" s="77"/>
      <c r="G42" s="77"/>
      <c r="H42" s="77"/>
      <c r="I42" s="94"/>
      <c r="J42" s="95"/>
      <c r="K42" s="28"/>
      <c r="L42" s="82" t="s">
        <v>75</v>
      </c>
      <c r="M42" s="28">
        <v>11493.670000000002</v>
      </c>
      <c r="N42" s="28">
        <v>11091.04</v>
      </c>
      <c r="O42" s="28">
        <v>506.31</v>
      </c>
    </row>
    <row r="43" spans="2:15" ht="14.25">
      <c r="B43" s="21"/>
      <c r="C43" s="27" t="s">
        <v>76</v>
      </c>
      <c r="D43" s="77"/>
      <c r="E43" s="77"/>
      <c r="F43" s="77"/>
      <c r="G43" s="77"/>
      <c r="H43" s="77"/>
      <c r="I43" s="94"/>
      <c r="J43" s="95"/>
      <c r="K43" s="83"/>
      <c r="L43" s="82" t="s">
        <v>76</v>
      </c>
      <c r="M43" s="28">
        <v>6340.639999999999</v>
      </c>
      <c r="N43" s="28">
        <v>6077.36</v>
      </c>
      <c r="O43" s="28">
        <v>366.27</v>
      </c>
    </row>
    <row r="44" spans="2:15" ht="42.75">
      <c r="B44" s="21"/>
      <c r="C44" s="27" t="s">
        <v>77</v>
      </c>
      <c r="D44" s="125">
        <f>M44</f>
        <v>17834.31</v>
      </c>
      <c r="E44" s="125">
        <f>SUM(E42:E43)</f>
        <v>0</v>
      </c>
      <c r="F44" s="125">
        <f>N44</f>
        <v>17168.4</v>
      </c>
      <c r="G44" s="125">
        <f>D44-E44-F44</f>
        <v>665.9099999999999</v>
      </c>
      <c r="H44" s="125">
        <f>O44</f>
        <v>872.5799999999999</v>
      </c>
      <c r="I44" s="94">
        <f>J33</f>
        <v>206.66999999999916</v>
      </c>
      <c r="J44" s="96">
        <f>G44+I44</f>
        <v>872.579999999999</v>
      </c>
      <c r="K44" s="126" t="s">
        <v>150</v>
      </c>
      <c r="L44" s="78" t="s">
        <v>96</v>
      </c>
      <c r="M44" s="28">
        <f>SUM(M42:M43)</f>
        <v>17834.31</v>
      </c>
      <c r="N44" s="28">
        <f>SUM(N42:N43)</f>
        <v>17168.4</v>
      </c>
      <c r="O44" s="28">
        <f>SUM(O42:O43)</f>
        <v>872.5799999999999</v>
      </c>
    </row>
    <row r="47" ht="14.25">
      <c r="B47" s="135" t="s">
        <v>154</v>
      </c>
    </row>
    <row r="48" spans="3:15" ht="42.75">
      <c r="C48" s="29" t="s">
        <v>12</v>
      </c>
      <c r="D48" s="29" t="s">
        <v>14</v>
      </c>
      <c r="E48" s="29" t="s">
        <v>18</v>
      </c>
      <c r="F48" s="29" t="s">
        <v>20</v>
      </c>
      <c r="G48" s="29" t="s">
        <v>73</v>
      </c>
      <c r="H48" s="30" t="s">
        <v>16</v>
      </c>
      <c r="I48" s="30" t="s">
        <v>74</v>
      </c>
      <c r="J48" s="68" t="s">
        <v>86</v>
      </c>
      <c r="K48" s="132" t="s">
        <v>151</v>
      </c>
      <c r="L48" s="23"/>
      <c r="M48" s="76" t="s">
        <v>93</v>
      </c>
      <c r="N48" s="76" t="s">
        <v>94</v>
      </c>
      <c r="O48" s="76" t="s">
        <v>95</v>
      </c>
    </row>
    <row r="49" spans="2:15" ht="14.25">
      <c r="B49" s="21"/>
      <c r="C49" s="22" t="s">
        <v>26</v>
      </c>
      <c r="D49" s="141">
        <f>M49</f>
        <v>2944.4</v>
      </c>
      <c r="E49" s="141">
        <v>0</v>
      </c>
      <c r="F49" s="141">
        <f>N49</f>
        <v>2901.76</v>
      </c>
      <c r="G49" s="141">
        <f>D49-E49-F49</f>
        <v>42.63999999999987</v>
      </c>
      <c r="H49" s="141">
        <f>O49</f>
        <v>80.18</v>
      </c>
      <c r="I49" s="142">
        <f>J38</f>
        <v>37.53999999999962</v>
      </c>
      <c r="J49" s="143">
        <f>G49+I49</f>
        <v>80.1799999999995</v>
      </c>
      <c r="K49" s="131" t="s">
        <v>80</v>
      </c>
      <c r="L49" s="136" t="s">
        <v>26</v>
      </c>
      <c r="M49" s="137">
        <v>2944.4</v>
      </c>
      <c r="N49" s="137">
        <v>2901.76</v>
      </c>
      <c r="O49" s="137">
        <v>80.18</v>
      </c>
    </row>
    <row r="50" spans="2:15" ht="14.25">
      <c r="B50" s="21"/>
      <c r="C50" s="24" t="s">
        <v>31</v>
      </c>
      <c r="D50" s="141">
        <f>M50</f>
        <v>1083.5900000000004</v>
      </c>
      <c r="E50" s="141">
        <v>0</v>
      </c>
      <c r="F50" s="141">
        <f>N50</f>
        <v>1144.1200000000001</v>
      </c>
      <c r="G50" s="141">
        <f>D50-E50-F50</f>
        <v>-60.529999999999745</v>
      </c>
      <c r="H50" s="141">
        <f>O50</f>
        <v>40.07</v>
      </c>
      <c r="I50" s="142">
        <f>J39</f>
        <v>100.60000000000073</v>
      </c>
      <c r="J50" s="143">
        <f>G50+I50</f>
        <v>40.07000000000099</v>
      </c>
      <c r="K50" s="131" t="s">
        <v>81</v>
      </c>
      <c r="L50" s="138" t="s">
        <v>31</v>
      </c>
      <c r="M50" s="137">
        <v>1083.5900000000004</v>
      </c>
      <c r="N50" s="137">
        <v>1144.1200000000001</v>
      </c>
      <c r="O50" s="137">
        <v>40.07</v>
      </c>
    </row>
    <row r="51" spans="2:15" ht="14.25">
      <c r="B51" s="21"/>
      <c r="C51" s="25" t="s">
        <v>33</v>
      </c>
      <c r="D51" s="137">
        <v>6.08</v>
      </c>
      <c r="E51" s="137">
        <v>6.08</v>
      </c>
      <c r="F51" s="137"/>
      <c r="G51" s="137">
        <v>0</v>
      </c>
      <c r="H51" s="145">
        <v>0</v>
      </c>
      <c r="I51" s="142">
        <f>J40</f>
        <v>0</v>
      </c>
      <c r="J51" s="143">
        <f>G51+I51</f>
        <v>0</v>
      </c>
      <c r="K51" s="28"/>
      <c r="L51" s="21"/>
      <c r="M51" s="21"/>
      <c r="N51" s="21"/>
      <c r="O51" s="21"/>
    </row>
    <row r="52" spans="2:15" ht="28.5">
      <c r="B52" s="21"/>
      <c r="C52" s="25" t="s">
        <v>36</v>
      </c>
      <c r="D52" s="137">
        <v>3.5</v>
      </c>
      <c r="E52" s="137">
        <v>3.5</v>
      </c>
      <c r="F52" s="137"/>
      <c r="G52" s="137">
        <v>0</v>
      </c>
      <c r="H52" s="145">
        <v>0</v>
      </c>
      <c r="I52" s="142">
        <f>J41</f>
        <v>0</v>
      </c>
      <c r="J52" s="143">
        <f>G52+I52</f>
        <v>0</v>
      </c>
      <c r="K52" s="28"/>
      <c r="L52" s="81"/>
      <c r="M52" s="78" t="s">
        <v>93</v>
      </c>
      <c r="N52" s="78" t="s">
        <v>94</v>
      </c>
      <c r="O52" s="78" t="s">
        <v>95</v>
      </c>
    </row>
    <row r="53" spans="2:15" ht="14.25">
      <c r="B53" s="21"/>
      <c r="C53" s="27" t="s">
        <v>75</v>
      </c>
      <c r="D53" s="77"/>
      <c r="E53" s="77"/>
      <c r="F53" s="77"/>
      <c r="G53" s="77"/>
      <c r="H53" s="77"/>
      <c r="I53" s="142"/>
      <c r="J53" s="143"/>
      <c r="K53" s="28"/>
      <c r="L53" s="139" t="s">
        <v>75</v>
      </c>
      <c r="M53" s="137">
        <v>4987.159999999999</v>
      </c>
      <c r="N53" s="137">
        <v>5384.419999999999</v>
      </c>
      <c r="O53" s="137">
        <v>109.05</v>
      </c>
    </row>
    <row r="54" spans="2:15" ht="14.25">
      <c r="B54" s="21"/>
      <c r="C54" s="27" t="s">
        <v>76</v>
      </c>
      <c r="D54" s="77"/>
      <c r="E54" s="77"/>
      <c r="F54" s="77"/>
      <c r="G54" s="77"/>
      <c r="H54" s="77"/>
      <c r="I54" s="142"/>
      <c r="J54" s="143"/>
      <c r="K54" s="83"/>
      <c r="L54" s="139" t="s">
        <v>76</v>
      </c>
      <c r="M54" s="137">
        <v>2872.869999999999</v>
      </c>
      <c r="N54" s="137">
        <v>3071.0600000000004</v>
      </c>
      <c r="O54" s="137">
        <v>168.08</v>
      </c>
    </row>
    <row r="55" spans="2:15" ht="42.75">
      <c r="B55" s="21"/>
      <c r="C55" s="27" t="s">
        <v>77</v>
      </c>
      <c r="D55" s="141">
        <f>M55</f>
        <v>7860.029999999998</v>
      </c>
      <c r="E55" s="141">
        <f>SUM(E53:E54)</f>
        <v>0</v>
      </c>
      <c r="F55" s="141">
        <f>N55</f>
        <v>8455.48</v>
      </c>
      <c r="G55" s="141">
        <f>D55-E55-F55</f>
        <v>-595.4500000000016</v>
      </c>
      <c r="H55" s="141">
        <f>O55</f>
        <v>277.13</v>
      </c>
      <c r="I55" s="142">
        <f>J44</f>
        <v>872.579999999999</v>
      </c>
      <c r="J55" s="144">
        <f>G55+I55</f>
        <v>277.1299999999974</v>
      </c>
      <c r="K55" s="140" t="s">
        <v>155</v>
      </c>
      <c r="L55" s="137" t="s">
        <v>96</v>
      </c>
      <c r="M55" s="137">
        <f>SUM(M53:M54)</f>
        <v>7860.029999999998</v>
      </c>
      <c r="N55" s="137">
        <f>SUM(N53:N54)</f>
        <v>8455.48</v>
      </c>
      <c r="O55" s="137">
        <f>SUM(O53:O54)</f>
        <v>277.13</v>
      </c>
    </row>
    <row r="58" ht="14.25">
      <c r="B58" s="147" t="s">
        <v>158</v>
      </c>
    </row>
    <row r="59" spans="3:15" ht="42.75">
      <c r="C59" s="29" t="s">
        <v>12</v>
      </c>
      <c r="D59" s="29" t="s">
        <v>14</v>
      </c>
      <c r="E59" s="29" t="s">
        <v>18</v>
      </c>
      <c r="F59" s="29" t="s">
        <v>20</v>
      </c>
      <c r="G59" s="29" t="s">
        <v>73</v>
      </c>
      <c r="H59" s="30" t="s">
        <v>16</v>
      </c>
      <c r="I59" s="30" t="s">
        <v>74</v>
      </c>
      <c r="J59" s="68" t="s">
        <v>86</v>
      </c>
      <c r="K59" s="132" t="s">
        <v>151</v>
      </c>
      <c r="L59" s="23"/>
      <c r="M59" s="76" t="s">
        <v>93</v>
      </c>
      <c r="N59" s="76" t="s">
        <v>94</v>
      </c>
      <c r="O59" s="76" t="s">
        <v>95</v>
      </c>
    </row>
    <row r="60" spans="2:15" ht="25.5">
      <c r="B60" s="21"/>
      <c r="C60" s="22" t="s">
        <v>26</v>
      </c>
      <c r="D60" s="149">
        <f>M60</f>
        <v>3307.04</v>
      </c>
      <c r="E60" s="149">
        <v>0</v>
      </c>
      <c r="F60" s="149">
        <f>N60</f>
        <v>3307.0199999999995</v>
      </c>
      <c r="G60" s="149">
        <f>D60-E60-F60</f>
        <v>0.020000000000436557</v>
      </c>
      <c r="H60" s="149">
        <f>O60</f>
        <v>80.2</v>
      </c>
      <c r="I60" s="142">
        <f>J49</f>
        <v>80.1799999999995</v>
      </c>
      <c r="J60" s="143">
        <f>G60+I60</f>
        <v>80.19999999999993</v>
      </c>
      <c r="K60" s="153" t="s">
        <v>159</v>
      </c>
      <c r="L60" s="136" t="s">
        <v>26</v>
      </c>
      <c r="M60" s="148">
        <v>3307.04</v>
      </c>
      <c r="N60" s="148">
        <v>3307.0199999999995</v>
      </c>
      <c r="O60" s="148">
        <v>80.2</v>
      </c>
    </row>
    <row r="61" spans="2:15" ht="14.25">
      <c r="B61" s="21"/>
      <c r="C61" s="24" t="s">
        <v>31</v>
      </c>
      <c r="D61" s="151">
        <f>M61</f>
        <v>1023.6400000000003</v>
      </c>
      <c r="E61" s="151">
        <v>0</v>
      </c>
      <c r="F61" s="151">
        <f>N61</f>
        <v>1003.5999999999999</v>
      </c>
      <c r="G61" s="151">
        <f>D61-E61-F61</f>
        <v>20.04000000000042</v>
      </c>
      <c r="H61" s="151">
        <f>O61</f>
        <v>60.11</v>
      </c>
      <c r="I61" s="142">
        <f>J50</f>
        <v>40.07000000000099</v>
      </c>
      <c r="J61" s="143">
        <f>G61+I61</f>
        <v>60.110000000001406</v>
      </c>
      <c r="K61" s="153" t="s">
        <v>81</v>
      </c>
      <c r="L61" s="138" t="s">
        <v>31</v>
      </c>
      <c r="M61" s="150">
        <v>1023.6400000000003</v>
      </c>
      <c r="N61" s="150">
        <v>1003.5999999999999</v>
      </c>
      <c r="O61" s="150">
        <v>60.11</v>
      </c>
    </row>
    <row r="62" spans="2:15" ht="14.25">
      <c r="B62" s="21"/>
      <c r="C62" s="25" t="s">
        <v>33</v>
      </c>
      <c r="D62" s="150">
        <v>7.5</v>
      </c>
      <c r="E62" s="150">
        <v>7.5</v>
      </c>
      <c r="F62" s="150"/>
      <c r="G62" s="150">
        <v>0</v>
      </c>
      <c r="H62" s="152">
        <v>0</v>
      </c>
      <c r="I62" s="142">
        <f>J51</f>
        <v>0</v>
      </c>
      <c r="J62" s="143">
        <f>G62+I62</f>
        <v>0</v>
      </c>
      <c r="K62" s="28"/>
      <c r="L62" s="21"/>
      <c r="M62" s="21"/>
      <c r="N62" s="21"/>
      <c r="O62" s="21"/>
    </row>
    <row r="63" spans="2:15" ht="28.5">
      <c r="B63" s="21"/>
      <c r="C63" s="25" t="s">
        <v>36</v>
      </c>
      <c r="D63" s="150">
        <v>3.2</v>
      </c>
      <c r="E63" s="150">
        <v>3.2</v>
      </c>
      <c r="F63" s="150"/>
      <c r="G63" s="150">
        <v>0</v>
      </c>
      <c r="H63" s="152">
        <v>0</v>
      </c>
      <c r="I63" s="142">
        <f>J52</f>
        <v>0</v>
      </c>
      <c r="J63" s="143">
        <f>G63+I63</f>
        <v>0</v>
      </c>
      <c r="K63" s="28"/>
      <c r="L63" s="81"/>
      <c r="M63" s="78" t="s">
        <v>93</v>
      </c>
      <c r="N63" s="78" t="s">
        <v>94</v>
      </c>
      <c r="O63" s="78" t="s">
        <v>95</v>
      </c>
    </row>
    <row r="64" spans="2:15" ht="14.25">
      <c r="B64" s="21"/>
      <c r="C64" s="27" t="s">
        <v>75</v>
      </c>
      <c r="D64" s="141"/>
      <c r="E64" s="141"/>
      <c r="F64" s="141"/>
      <c r="G64" s="141"/>
      <c r="H64" s="141"/>
      <c r="I64" s="142"/>
      <c r="J64" s="143"/>
      <c r="K64" s="28"/>
      <c r="L64" s="139" t="s">
        <v>75</v>
      </c>
      <c r="M64" s="150">
        <v>11992.59</v>
      </c>
      <c r="N64" s="150">
        <v>11968.54</v>
      </c>
      <c r="O64" s="150">
        <v>133.1</v>
      </c>
    </row>
    <row r="65" spans="2:15" ht="14.25">
      <c r="B65" s="21"/>
      <c r="C65" s="27" t="s">
        <v>76</v>
      </c>
      <c r="D65" s="141"/>
      <c r="E65" s="141"/>
      <c r="F65" s="141"/>
      <c r="G65" s="141"/>
      <c r="H65" s="141"/>
      <c r="I65" s="142"/>
      <c r="J65" s="143"/>
      <c r="K65" s="83"/>
      <c r="L65" s="139" t="s">
        <v>76</v>
      </c>
      <c r="M65" s="150">
        <v>8940.539999999999</v>
      </c>
      <c r="N65" s="150">
        <v>8971.339999999998</v>
      </c>
      <c r="O65" s="150">
        <v>137.28</v>
      </c>
    </row>
    <row r="66" spans="2:15" ht="71.25">
      <c r="B66" s="21"/>
      <c r="C66" s="27" t="s">
        <v>77</v>
      </c>
      <c r="D66" s="151">
        <f>M66</f>
        <v>20933.129999999997</v>
      </c>
      <c r="E66" s="151">
        <f>SUM(E64:E65)</f>
        <v>0</v>
      </c>
      <c r="F66" s="151">
        <f>N66</f>
        <v>20939.879999999997</v>
      </c>
      <c r="G66" s="151">
        <f>D66-E66-F66</f>
        <v>-6.75</v>
      </c>
      <c r="H66" s="151">
        <f>O66</f>
        <v>270.38</v>
      </c>
      <c r="I66" s="142">
        <f>J55</f>
        <v>277.1299999999974</v>
      </c>
      <c r="J66" s="144">
        <f>G66+I66</f>
        <v>270.3799999999974</v>
      </c>
      <c r="K66" s="150" t="s">
        <v>160</v>
      </c>
      <c r="L66" s="137" t="s">
        <v>96</v>
      </c>
      <c r="M66" s="150">
        <f>SUM(M64:M65)</f>
        <v>20933.129999999997</v>
      </c>
      <c r="N66" s="150">
        <f>SUM(N64:N65)</f>
        <v>20939.879999999997</v>
      </c>
      <c r="O66" s="150">
        <f>SUM(O64:O65)</f>
        <v>270.38</v>
      </c>
    </row>
    <row r="69" ht="14.25">
      <c r="B69" s="165" t="s">
        <v>166</v>
      </c>
    </row>
    <row r="70" spans="3:15" ht="42.75">
      <c r="C70" s="29" t="s">
        <v>12</v>
      </c>
      <c r="D70" s="29" t="s">
        <v>14</v>
      </c>
      <c r="E70" s="29" t="s">
        <v>18</v>
      </c>
      <c r="F70" s="29" t="s">
        <v>20</v>
      </c>
      <c r="G70" s="29" t="s">
        <v>73</v>
      </c>
      <c r="H70" s="30" t="s">
        <v>16</v>
      </c>
      <c r="I70" s="30" t="s">
        <v>74</v>
      </c>
      <c r="J70" s="68" t="s">
        <v>86</v>
      </c>
      <c r="K70" s="132" t="s">
        <v>151</v>
      </c>
      <c r="L70" s="23"/>
      <c r="M70" s="76" t="s">
        <v>93</v>
      </c>
      <c r="N70" s="76" t="s">
        <v>94</v>
      </c>
      <c r="O70" s="76" t="s">
        <v>95</v>
      </c>
    </row>
    <row r="71" spans="2:15" ht="25.5">
      <c r="B71" s="21"/>
      <c r="C71" s="22" t="s">
        <v>26</v>
      </c>
      <c r="D71" s="149">
        <f>M71</f>
        <v>2619.6399999999994</v>
      </c>
      <c r="E71" s="149">
        <v>0</v>
      </c>
      <c r="F71" s="149">
        <f>N71</f>
        <v>2649.78</v>
      </c>
      <c r="G71" s="149">
        <f>D71-E71-F71</f>
        <v>-30.140000000000782</v>
      </c>
      <c r="H71" s="149">
        <f>O71</f>
        <v>50.06</v>
      </c>
      <c r="I71" s="142">
        <f>J60</f>
        <v>80.19999999999993</v>
      </c>
      <c r="J71" s="143">
        <f>G71+I71</f>
        <v>50.05999999999915</v>
      </c>
      <c r="K71" s="153" t="s">
        <v>159</v>
      </c>
      <c r="L71" s="136" t="s">
        <v>26</v>
      </c>
      <c r="M71" s="166">
        <v>2619.6399999999994</v>
      </c>
      <c r="N71" s="166">
        <v>2649.78</v>
      </c>
      <c r="O71" s="166">
        <v>50.06</v>
      </c>
    </row>
    <row r="72" spans="2:15" ht="14.25">
      <c r="B72" s="21"/>
      <c r="C72" s="24" t="s">
        <v>31</v>
      </c>
      <c r="D72" s="151">
        <f>M72</f>
        <v>1444.6700000000003</v>
      </c>
      <c r="E72" s="151">
        <v>0</v>
      </c>
      <c r="F72" s="151">
        <f>N72</f>
        <v>1494.5800000000002</v>
      </c>
      <c r="G72" s="151">
        <f>D72-E72-F72</f>
        <v>-49.909999999999854</v>
      </c>
      <c r="H72" s="151">
        <f>O72</f>
        <v>10.2</v>
      </c>
      <c r="I72" s="142">
        <f>J61</f>
        <v>60.110000000001406</v>
      </c>
      <c r="J72" s="143">
        <f>G72+I72</f>
        <v>10.200000000001552</v>
      </c>
      <c r="K72" s="172" t="s">
        <v>81</v>
      </c>
      <c r="L72" s="138" t="s">
        <v>31</v>
      </c>
      <c r="M72" s="166">
        <v>1444.6700000000003</v>
      </c>
      <c r="N72" s="166">
        <v>1494.5800000000002</v>
      </c>
      <c r="O72" s="166">
        <v>10.2</v>
      </c>
    </row>
    <row r="73" spans="2:15" ht="14.25">
      <c r="B73" s="21"/>
      <c r="C73" s="25" t="s">
        <v>33</v>
      </c>
      <c r="D73" s="166">
        <v>12.4</v>
      </c>
      <c r="E73" s="166">
        <v>12.4</v>
      </c>
      <c r="F73" s="150"/>
      <c r="G73" s="150">
        <v>0</v>
      </c>
      <c r="H73" s="152">
        <v>0</v>
      </c>
      <c r="I73" s="142">
        <f>J62</f>
        <v>0</v>
      </c>
      <c r="J73" s="143">
        <f>G73+I73</f>
        <v>0</v>
      </c>
      <c r="K73" s="28"/>
      <c r="L73" s="21"/>
      <c r="M73" s="21"/>
      <c r="N73" s="21"/>
      <c r="O73" s="21"/>
    </row>
    <row r="74" spans="2:15" ht="28.5">
      <c r="B74" s="21"/>
      <c r="C74" s="25" t="s">
        <v>36</v>
      </c>
      <c r="D74" s="166">
        <v>4.8</v>
      </c>
      <c r="E74" s="166">
        <v>4.8</v>
      </c>
      <c r="F74" s="150"/>
      <c r="G74" s="150">
        <v>0</v>
      </c>
      <c r="H74" s="152">
        <v>0</v>
      </c>
      <c r="I74" s="142">
        <f>J63</f>
        <v>0</v>
      </c>
      <c r="J74" s="143">
        <f>G74+I74</f>
        <v>0</v>
      </c>
      <c r="K74" s="28"/>
      <c r="L74" s="81"/>
      <c r="M74" s="78" t="s">
        <v>93</v>
      </c>
      <c r="N74" s="78" t="s">
        <v>94</v>
      </c>
      <c r="O74" s="78" t="s">
        <v>95</v>
      </c>
    </row>
    <row r="75" spans="2:15" ht="14.25">
      <c r="B75" s="21"/>
      <c r="C75" s="27" t="s">
        <v>75</v>
      </c>
      <c r="D75" s="141"/>
      <c r="E75" s="141"/>
      <c r="F75" s="141"/>
      <c r="G75" s="141"/>
      <c r="H75" s="141"/>
      <c r="I75" s="142"/>
      <c r="J75" s="143"/>
      <c r="K75" s="28"/>
      <c r="L75" s="139" t="s">
        <v>75</v>
      </c>
      <c r="M75" s="166">
        <v>12916.670000000004</v>
      </c>
      <c r="N75" s="166">
        <v>12933.260000000002</v>
      </c>
      <c r="O75" s="166">
        <v>116.51</v>
      </c>
    </row>
    <row r="76" spans="2:15" ht="14.25">
      <c r="B76" s="21"/>
      <c r="C76" s="27" t="s">
        <v>76</v>
      </c>
      <c r="D76" s="141"/>
      <c r="E76" s="141"/>
      <c r="F76" s="141"/>
      <c r="G76" s="141"/>
      <c r="H76" s="141"/>
      <c r="I76" s="142"/>
      <c r="J76" s="143"/>
      <c r="K76" s="83"/>
      <c r="L76" s="139" t="s">
        <v>76</v>
      </c>
      <c r="M76" s="166">
        <v>8468.85</v>
      </c>
      <c r="N76" s="166">
        <v>8501.099999999999</v>
      </c>
      <c r="O76" s="166">
        <v>105.03</v>
      </c>
    </row>
    <row r="77" spans="2:15" ht="71.25">
      <c r="B77" s="21"/>
      <c r="C77" s="27" t="s">
        <v>77</v>
      </c>
      <c r="D77" s="151">
        <f>M77</f>
        <v>21385.520000000004</v>
      </c>
      <c r="E77" s="151">
        <f>SUM(E75:E76)</f>
        <v>0</v>
      </c>
      <c r="F77" s="151">
        <f>N77</f>
        <v>21434.36</v>
      </c>
      <c r="G77" s="151">
        <f>D77-E77-F77</f>
        <v>-48.83999999999651</v>
      </c>
      <c r="H77" s="151">
        <f>O77</f>
        <v>221.54000000000002</v>
      </c>
      <c r="I77" s="142">
        <f>J66</f>
        <v>270.3799999999974</v>
      </c>
      <c r="J77" s="144">
        <f>G77+I77</f>
        <v>221.54000000000087</v>
      </c>
      <c r="K77" s="150" t="s">
        <v>160</v>
      </c>
      <c r="L77" s="137" t="s">
        <v>96</v>
      </c>
      <c r="M77" s="166">
        <f>SUM(M75:M76)</f>
        <v>21385.520000000004</v>
      </c>
      <c r="N77" s="166">
        <f>SUM(N75:N76)</f>
        <v>21434.36</v>
      </c>
      <c r="O77" s="166">
        <f>SUM(O75:O76)</f>
        <v>221.54000000000002</v>
      </c>
    </row>
    <row r="80" ht="14.25">
      <c r="B80" s="169" t="s">
        <v>173</v>
      </c>
    </row>
    <row r="81" spans="3:15" ht="42.75">
      <c r="C81" s="29" t="s">
        <v>12</v>
      </c>
      <c r="D81" s="29" t="s">
        <v>14</v>
      </c>
      <c r="E81" s="29" t="s">
        <v>18</v>
      </c>
      <c r="F81" s="29" t="s">
        <v>20</v>
      </c>
      <c r="G81" s="29" t="s">
        <v>73</v>
      </c>
      <c r="H81" s="30" t="s">
        <v>16</v>
      </c>
      <c r="I81" s="30" t="s">
        <v>74</v>
      </c>
      <c r="J81" s="68" t="s">
        <v>86</v>
      </c>
      <c r="K81" s="132" t="s">
        <v>151</v>
      </c>
      <c r="L81" s="23"/>
      <c r="M81" s="76" t="s">
        <v>93</v>
      </c>
      <c r="N81" s="76" t="s">
        <v>94</v>
      </c>
      <c r="O81" s="76" t="s">
        <v>95</v>
      </c>
    </row>
    <row r="82" spans="2:17" ht="25.5">
      <c r="B82" s="21"/>
      <c r="C82" s="22" t="s">
        <v>26</v>
      </c>
      <c r="D82" s="149">
        <f>M82</f>
        <v>2666.7599999999998</v>
      </c>
      <c r="E82" s="149">
        <v>0</v>
      </c>
      <c r="F82" s="149">
        <f>N82</f>
        <v>2616.18</v>
      </c>
      <c r="G82" s="149">
        <f>D82-E82-F82</f>
        <v>50.57999999999993</v>
      </c>
      <c r="H82" s="149">
        <f>O82</f>
        <v>100.64</v>
      </c>
      <c r="I82" s="142">
        <f>J71</f>
        <v>50.05999999999915</v>
      </c>
      <c r="J82" s="143">
        <f>G82+I82</f>
        <v>100.63999999999908</v>
      </c>
      <c r="K82" s="172" t="s">
        <v>174</v>
      </c>
      <c r="L82" s="136" t="s">
        <v>26</v>
      </c>
      <c r="M82" s="170">
        <v>2666.7599999999998</v>
      </c>
      <c r="N82" s="170">
        <v>2616.18</v>
      </c>
      <c r="O82" s="170">
        <v>100.64</v>
      </c>
      <c r="P82" s="171"/>
      <c r="Q82" s="171"/>
    </row>
    <row r="83" spans="2:17" ht="14.25">
      <c r="B83" s="21"/>
      <c r="C83" s="24" t="s">
        <v>31</v>
      </c>
      <c r="D83" s="151">
        <f>M83</f>
        <v>1607.18</v>
      </c>
      <c r="E83" s="151">
        <v>0</v>
      </c>
      <c r="F83" s="151">
        <f>N83</f>
        <v>1566.84</v>
      </c>
      <c r="G83" s="151">
        <f>D83-E83-F83</f>
        <v>40.340000000000146</v>
      </c>
      <c r="H83" s="151">
        <f>O83</f>
        <v>50.54</v>
      </c>
      <c r="I83" s="142">
        <f>J72</f>
        <v>10.200000000001552</v>
      </c>
      <c r="J83" s="143">
        <f>G83+I83</f>
        <v>50.5400000000017</v>
      </c>
      <c r="K83" s="172" t="s">
        <v>175</v>
      </c>
      <c r="L83" s="138" t="s">
        <v>31</v>
      </c>
      <c r="M83" s="170">
        <v>1607.18</v>
      </c>
      <c r="N83" s="170">
        <v>1566.84</v>
      </c>
      <c r="O83" s="170">
        <v>50.54</v>
      </c>
      <c r="P83" s="171"/>
      <c r="Q83" s="171"/>
    </row>
    <row r="84" spans="2:15" ht="14.25">
      <c r="B84" s="21"/>
      <c r="C84" s="25" t="s">
        <v>33</v>
      </c>
      <c r="D84" s="166">
        <v>15</v>
      </c>
      <c r="E84" s="166">
        <v>15</v>
      </c>
      <c r="F84" s="150"/>
      <c r="G84" s="150">
        <v>0</v>
      </c>
      <c r="H84" s="152">
        <v>0</v>
      </c>
      <c r="I84" s="142">
        <f>J73</f>
        <v>0</v>
      </c>
      <c r="J84" s="143">
        <f>G84+I84</f>
        <v>0</v>
      </c>
      <c r="K84" s="28"/>
      <c r="L84" s="21"/>
      <c r="M84" s="21"/>
      <c r="N84" s="21"/>
      <c r="O84" s="21"/>
    </row>
    <row r="85" spans="2:15" ht="28.5">
      <c r="B85" s="21"/>
      <c r="C85" s="25" t="s">
        <v>36</v>
      </c>
      <c r="D85" s="166">
        <v>5.5</v>
      </c>
      <c r="E85" s="166">
        <v>5.5</v>
      </c>
      <c r="F85" s="150"/>
      <c r="G85" s="150">
        <v>0</v>
      </c>
      <c r="H85" s="152">
        <v>0</v>
      </c>
      <c r="I85" s="142">
        <f>J74</f>
        <v>0</v>
      </c>
      <c r="J85" s="143">
        <f>G85+I85</f>
        <v>0</v>
      </c>
      <c r="K85" s="28"/>
      <c r="L85" s="81"/>
      <c r="M85" s="78" t="s">
        <v>93</v>
      </c>
      <c r="N85" s="78" t="s">
        <v>94</v>
      </c>
      <c r="O85" s="78" t="s">
        <v>95</v>
      </c>
    </row>
    <row r="86" spans="2:17" ht="14.25">
      <c r="B86" s="21"/>
      <c r="C86" s="27" t="s">
        <v>75</v>
      </c>
      <c r="D86" s="141"/>
      <c r="E86" s="141"/>
      <c r="F86" s="141"/>
      <c r="G86" s="141"/>
      <c r="H86" s="141"/>
      <c r="I86" s="142"/>
      <c r="J86" s="143"/>
      <c r="K86" s="28"/>
      <c r="L86" s="139" t="s">
        <v>75</v>
      </c>
      <c r="M86" s="170">
        <v>10746.59</v>
      </c>
      <c r="N86" s="170">
        <v>10762.099999999997</v>
      </c>
      <c r="O86" s="170">
        <v>101</v>
      </c>
      <c r="P86" s="171"/>
      <c r="Q86" s="171"/>
    </row>
    <row r="87" spans="2:17" ht="14.25">
      <c r="B87" s="21"/>
      <c r="C87" s="27" t="s">
        <v>76</v>
      </c>
      <c r="D87" s="141"/>
      <c r="E87" s="141"/>
      <c r="F87" s="141"/>
      <c r="G87" s="141"/>
      <c r="H87" s="141"/>
      <c r="I87" s="142"/>
      <c r="J87" s="143"/>
      <c r="K87" s="83"/>
      <c r="L87" s="139" t="s">
        <v>76</v>
      </c>
      <c r="M87" s="170">
        <v>7185.189999999999</v>
      </c>
      <c r="N87" s="170">
        <v>7142.840000000001</v>
      </c>
      <c r="O87" s="170">
        <v>147.38</v>
      </c>
      <c r="P87" s="171"/>
      <c r="Q87" s="171"/>
    </row>
    <row r="88" spans="2:15" ht="85.5">
      <c r="B88" s="21"/>
      <c r="C88" s="27" t="s">
        <v>77</v>
      </c>
      <c r="D88" s="151">
        <f>M88</f>
        <v>17931.78</v>
      </c>
      <c r="E88" s="151">
        <f>SUM(E86:E87)</f>
        <v>0</v>
      </c>
      <c r="F88" s="151">
        <f>N88</f>
        <v>17904.94</v>
      </c>
      <c r="G88" s="151">
        <f>D88-E88-F88</f>
        <v>26.840000000000146</v>
      </c>
      <c r="H88" s="151">
        <f>O88</f>
        <v>248.38</v>
      </c>
      <c r="I88" s="142">
        <f>J77</f>
        <v>221.54000000000087</v>
      </c>
      <c r="J88" s="144">
        <f>G88+I88</f>
        <v>248.38000000000102</v>
      </c>
      <c r="K88" s="28" t="s">
        <v>176</v>
      </c>
      <c r="L88" s="166" t="s">
        <v>96</v>
      </c>
      <c r="M88" s="170">
        <f>SUM(M86:M87)</f>
        <v>17931.78</v>
      </c>
      <c r="N88" s="170">
        <f>SUM(N86:N87)</f>
        <v>17904.94</v>
      </c>
      <c r="O88" s="170">
        <f>SUM(O86:O87)</f>
        <v>248.38</v>
      </c>
    </row>
    <row r="91" ht="14.25">
      <c r="B91" s="178" t="s">
        <v>194</v>
      </c>
    </row>
    <row r="92" spans="3:15" ht="42.75">
      <c r="C92" s="29" t="s">
        <v>12</v>
      </c>
      <c r="D92" s="29" t="s">
        <v>14</v>
      </c>
      <c r="E92" s="29" t="s">
        <v>18</v>
      </c>
      <c r="F92" s="29" t="s">
        <v>20</v>
      </c>
      <c r="G92" s="29" t="s">
        <v>73</v>
      </c>
      <c r="H92" s="30" t="s">
        <v>16</v>
      </c>
      <c r="I92" s="30" t="s">
        <v>74</v>
      </c>
      <c r="J92" s="68" t="s">
        <v>86</v>
      </c>
      <c r="K92" s="132" t="s">
        <v>151</v>
      </c>
      <c r="L92" s="23"/>
      <c r="M92" s="76" t="s">
        <v>93</v>
      </c>
      <c r="N92" s="76" t="s">
        <v>94</v>
      </c>
      <c r="O92" s="76" t="s">
        <v>95</v>
      </c>
    </row>
    <row r="93" spans="2:15" ht="25.5">
      <c r="B93" s="21"/>
      <c r="C93" s="22" t="s">
        <v>26</v>
      </c>
      <c r="D93" s="149">
        <f>M93</f>
        <v>2586.6399999999994</v>
      </c>
      <c r="E93" s="149">
        <v>0</v>
      </c>
      <c r="F93" s="149">
        <f>N93</f>
        <v>2626.42</v>
      </c>
      <c r="G93" s="149">
        <f>D93-E93-F93</f>
        <v>-39.780000000000655</v>
      </c>
      <c r="H93" s="149">
        <f>O93</f>
        <v>60.86</v>
      </c>
      <c r="I93" s="142">
        <f>J82</f>
        <v>100.63999999999908</v>
      </c>
      <c r="J93" s="143">
        <f>G93+I93</f>
        <v>60.85999999999842</v>
      </c>
      <c r="K93" s="182" t="s">
        <v>174</v>
      </c>
      <c r="L93" s="136" t="s">
        <v>26</v>
      </c>
      <c r="M93" s="179">
        <v>2586.6399999999994</v>
      </c>
      <c r="N93" s="179">
        <v>2626.42</v>
      </c>
      <c r="O93" s="179">
        <v>60.86</v>
      </c>
    </row>
    <row r="94" spans="2:15" ht="14.25">
      <c r="B94" s="21"/>
      <c r="C94" s="24" t="s">
        <v>31</v>
      </c>
      <c r="D94" s="151">
        <f>M94</f>
        <v>988.59</v>
      </c>
      <c r="E94" s="151">
        <v>0</v>
      </c>
      <c r="F94" s="151">
        <f>N94</f>
        <v>959.1</v>
      </c>
      <c r="G94" s="151">
        <f>D94-E94-F94</f>
        <v>29.49000000000001</v>
      </c>
      <c r="H94" s="151">
        <f>O94</f>
        <v>80.03</v>
      </c>
      <c r="I94" s="142">
        <f>J83</f>
        <v>50.5400000000017</v>
      </c>
      <c r="J94" s="143">
        <f>G94+I94</f>
        <v>80.0300000000017</v>
      </c>
      <c r="K94" s="181" t="s">
        <v>195</v>
      </c>
      <c r="L94" s="138" t="s">
        <v>31</v>
      </c>
      <c r="M94" s="179">
        <v>988.59</v>
      </c>
      <c r="N94" s="179">
        <v>959.1</v>
      </c>
      <c r="O94" s="179">
        <v>80.03</v>
      </c>
    </row>
    <row r="95" spans="2:15" ht="14.25">
      <c r="B95" s="21"/>
      <c r="C95" s="25" t="s">
        <v>33</v>
      </c>
      <c r="D95" s="166">
        <v>15.5</v>
      </c>
      <c r="E95" s="166">
        <v>15.5</v>
      </c>
      <c r="F95" s="150"/>
      <c r="G95" s="150">
        <v>0</v>
      </c>
      <c r="H95" s="152">
        <v>0</v>
      </c>
      <c r="I95" s="142">
        <f>J84</f>
        <v>0</v>
      </c>
      <c r="J95" s="143">
        <f>G95+I95</f>
        <v>0</v>
      </c>
      <c r="K95" s="28"/>
      <c r="L95" s="21"/>
      <c r="M95" s="21"/>
      <c r="N95" s="21"/>
      <c r="O95" s="21"/>
    </row>
    <row r="96" spans="2:15" ht="28.5">
      <c r="B96" s="21"/>
      <c r="C96" s="25" t="s">
        <v>36</v>
      </c>
      <c r="D96" s="166">
        <v>5.6</v>
      </c>
      <c r="E96" s="166">
        <v>5.6</v>
      </c>
      <c r="F96" s="150"/>
      <c r="G96" s="150">
        <v>0</v>
      </c>
      <c r="H96" s="152">
        <v>0</v>
      </c>
      <c r="I96" s="142">
        <f>J85</f>
        <v>0</v>
      </c>
      <c r="J96" s="143">
        <f>G96+I96</f>
        <v>0</v>
      </c>
      <c r="K96" s="28"/>
      <c r="L96" s="81"/>
      <c r="M96" s="78" t="s">
        <v>93</v>
      </c>
      <c r="N96" s="78" t="s">
        <v>94</v>
      </c>
      <c r="O96" s="78" t="s">
        <v>95</v>
      </c>
    </row>
    <row r="97" spans="2:15" ht="14.25">
      <c r="B97" s="21"/>
      <c r="C97" s="27" t="s">
        <v>75</v>
      </c>
      <c r="D97" s="141"/>
      <c r="E97" s="141"/>
      <c r="F97" s="141"/>
      <c r="G97" s="141"/>
      <c r="H97" s="141"/>
      <c r="I97" s="142"/>
      <c r="J97" s="143"/>
      <c r="K97" s="28"/>
      <c r="L97" s="139" t="s">
        <v>75</v>
      </c>
      <c r="M97" s="179">
        <v>10086.82</v>
      </c>
      <c r="N97" s="179">
        <v>10069.019999999999</v>
      </c>
      <c r="O97" s="179">
        <v>118.8</v>
      </c>
    </row>
    <row r="98" spans="2:15" ht="14.25">
      <c r="B98" s="21"/>
      <c r="C98" s="27" t="s">
        <v>76</v>
      </c>
      <c r="D98" s="141"/>
      <c r="E98" s="141"/>
      <c r="F98" s="141"/>
      <c r="G98" s="141"/>
      <c r="H98" s="141"/>
      <c r="I98" s="142"/>
      <c r="J98" s="143"/>
      <c r="K98" s="83"/>
      <c r="L98" s="139" t="s">
        <v>76</v>
      </c>
      <c r="M98" s="179">
        <v>8103.099999999997</v>
      </c>
      <c r="N98" s="179">
        <v>8107.9000000000015</v>
      </c>
      <c r="O98" s="179">
        <v>142.58</v>
      </c>
    </row>
    <row r="99" spans="2:15" ht="42.75">
      <c r="B99" s="21"/>
      <c r="C99" s="27" t="s">
        <v>77</v>
      </c>
      <c r="D99" s="151">
        <f>M99</f>
        <v>18189.92</v>
      </c>
      <c r="E99" s="151">
        <f>SUM(E97:E98)</f>
        <v>0</v>
      </c>
      <c r="F99" s="151">
        <f>N99</f>
        <v>18176.92</v>
      </c>
      <c r="G99" s="151">
        <f>D99-E99-F99</f>
        <v>13</v>
      </c>
      <c r="H99" s="151">
        <f>O99</f>
        <v>261.38</v>
      </c>
      <c r="I99" s="142">
        <f>J88</f>
        <v>248.38000000000102</v>
      </c>
      <c r="J99" s="144">
        <f>G99+I99</f>
        <v>261.380000000001</v>
      </c>
      <c r="K99" s="180" t="s">
        <v>196</v>
      </c>
      <c r="L99" s="166" t="s">
        <v>96</v>
      </c>
      <c r="M99" s="179">
        <f>SUM(M97:M98)</f>
        <v>18189.92</v>
      </c>
      <c r="N99" s="179">
        <f>SUM(N97:N98)</f>
        <v>18176.92</v>
      </c>
      <c r="O99" s="179">
        <f>SUM(O97:O98)</f>
        <v>261.38</v>
      </c>
    </row>
    <row r="102" ht="14.25">
      <c r="B102" s="217" t="s">
        <v>237</v>
      </c>
    </row>
    <row r="103" spans="3:15" ht="42.75">
      <c r="C103" s="29" t="s">
        <v>12</v>
      </c>
      <c r="D103" s="29" t="s">
        <v>14</v>
      </c>
      <c r="E103" s="29" t="s">
        <v>18</v>
      </c>
      <c r="F103" s="29" t="s">
        <v>20</v>
      </c>
      <c r="G103" s="29" t="s">
        <v>73</v>
      </c>
      <c r="H103" s="30" t="s">
        <v>16</v>
      </c>
      <c r="I103" s="30" t="s">
        <v>74</v>
      </c>
      <c r="J103" s="68" t="s">
        <v>86</v>
      </c>
      <c r="K103" s="132" t="s">
        <v>151</v>
      </c>
      <c r="L103" s="23"/>
      <c r="M103" s="76" t="s">
        <v>93</v>
      </c>
      <c r="N103" s="76" t="s">
        <v>94</v>
      </c>
      <c r="O103" s="76" t="s">
        <v>95</v>
      </c>
    </row>
    <row r="104" spans="2:17" ht="25.5">
      <c r="B104" s="21"/>
      <c r="C104" s="22" t="s">
        <v>26</v>
      </c>
      <c r="D104" s="149">
        <f>M104</f>
        <v>2202.64</v>
      </c>
      <c r="E104" s="149">
        <v>0</v>
      </c>
      <c r="F104" s="149">
        <f>N104</f>
        <v>2212.82</v>
      </c>
      <c r="G104" s="149">
        <f>D104-E104-F104</f>
        <v>-10.180000000000291</v>
      </c>
      <c r="H104" s="149">
        <f>O104</f>
        <v>50.68</v>
      </c>
      <c r="I104" s="142">
        <f>J93</f>
        <v>60.85999999999842</v>
      </c>
      <c r="J104" s="143">
        <f>G104+I104</f>
        <v>50.67999999999813</v>
      </c>
      <c r="K104" s="220" t="s">
        <v>174</v>
      </c>
      <c r="L104" s="136" t="s">
        <v>26</v>
      </c>
      <c r="M104" s="218">
        <v>2202.64</v>
      </c>
      <c r="N104" s="218">
        <v>2212.82</v>
      </c>
      <c r="O104" s="218">
        <v>50.68</v>
      </c>
      <c r="P104" s="219"/>
      <c r="Q104" s="219"/>
    </row>
    <row r="105" spans="2:18" ht="25.5">
      <c r="B105" s="21"/>
      <c r="C105" s="24" t="s">
        <v>31</v>
      </c>
      <c r="D105" s="151">
        <f>M105</f>
        <v>1583.6700000000003</v>
      </c>
      <c r="E105" s="151">
        <v>0</v>
      </c>
      <c r="F105" s="151">
        <f>N105</f>
        <v>1603.26</v>
      </c>
      <c r="G105" s="151">
        <f>D105-E105-F105</f>
        <v>-19.58999999999969</v>
      </c>
      <c r="H105" s="151">
        <f>O105</f>
        <v>60.44</v>
      </c>
      <c r="I105" s="142">
        <f>J94</f>
        <v>80.0300000000017</v>
      </c>
      <c r="J105" s="143">
        <f>G105+I105</f>
        <v>60.440000000002016</v>
      </c>
      <c r="K105" s="221" t="s">
        <v>243</v>
      </c>
      <c r="L105" s="138" t="s">
        <v>31</v>
      </c>
      <c r="M105" s="218">
        <v>1583.6700000000003</v>
      </c>
      <c r="N105" s="218">
        <v>1603.26</v>
      </c>
      <c r="O105" s="218">
        <v>60.44</v>
      </c>
      <c r="P105" s="219"/>
      <c r="Q105" s="219"/>
      <c r="R105" s="219"/>
    </row>
    <row r="106" spans="2:15" ht="14.25">
      <c r="B106" s="21"/>
      <c r="C106" s="193" t="s">
        <v>33</v>
      </c>
      <c r="D106" s="218">
        <v>16</v>
      </c>
      <c r="E106" s="218">
        <f>D106</f>
        <v>16</v>
      </c>
      <c r="F106" s="150"/>
      <c r="G106" s="150">
        <v>0</v>
      </c>
      <c r="H106" s="152">
        <v>0</v>
      </c>
      <c r="I106" s="142">
        <f>J95</f>
        <v>0</v>
      </c>
      <c r="J106" s="143">
        <f>G106+I106</f>
        <v>0</v>
      </c>
      <c r="K106" s="28"/>
      <c r="L106" s="21"/>
      <c r="M106" s="21"/>
      <c r="N106" s="21"/>
      <c r="O106" s="21"/>
    </row>
    <row r="107" spans="2:15" ht="28.5">
      <c r="B107" s="21"/>
      <c r="C107" s="193" t="s">
        <v>36</v>
      </c>
      <c r="D107" s="218">
        <v>6.9</v>
      </c>
      <c r="E107" s="218">
        <f>D107</f>
        <v>6.9</v>
      </c>
      <c r="F107" s="150"/>
      <c r="G107" s="150">
        <v>0</v>
      </c>
      <c r="H107" s="152">
        <v>0</v>
      </c>
      <c r="I107" s="142">
        <f>J96</f>
        <v>0</v>
      </c>
      <c r="J107" s="143">
        <f>G107+I107</f>
        <v>0</v>
      </c>
      <c r="K107" s="28"/>
      <c r="L107" s="81"/>
      <c r="M107" s="78" t="s">
        <v>93</v>
      </c>
      <c r="N107" s="78" t="s">
        <v>94</v>
      </c>
      <c r="O107" s="78" t="s">
        <v>95</v>
      </c>
    </row>
    <row r="108" spans="2:17" ht="14.25">
      <c r="B108" s="21"/>
      <c r="C108" s="27" t="s">
        <v>75</v>
      </c>
      <c r="D108" s="141"/>
      <c r="E108" s="141"/>
      <c r="F108" s="141"/>
      <c r="G108" s="141"/>
      <c r="H108" s="141"/>
      <c r="I108" s="142"/>
      <c r="J108" s="143"/>
      <c r="K108" s="28"/>
      <c r="L108" s="139" t="s">
        <v>75</v>
      </c>
      <c r="M108" s="218">
        <v>9456.67</v>
      </c>
      <c r="N108" s="218">
        <v>9431.859999999999</v>
      </c>
      <c r="O108" s="218">
        <v>143.61</v>
      </c>
      <c r="P108" s="219"/>
      <c r="Q108" s="219"/>
    </row>
    <row r="109" spans="2:17" ht="14.25">
      <c r="B109" s="21"/>
      <c r="C109" s="27" t="s">
        <v>76</v>
      </c>
      <c r="D109" s="141"/>
      <c r="E109" s="141"/>
      <c r="F109" s="141"/>
      <c r="G109" s="141"/>
      <c r="H109" s="141"/>
      <c r="I109" s="142"/>
      <c r="J109" s="143"/>
      <c r="K109" s="83"/>
      <c r="L109" s="139" t="s">
        <v>76</v>
      </c>
      <c r="M109" s="218">
        <v>8339.850000000002</v>
      </c>
      <c r="N109" s="218">
        <v>8296.640000000001</v>
      </c>
      <c r="O109" s="218">
        <v>185.79</v>
      </c>
      <c r="P109" s="219"/>
      <c r="Q109" s="219"/>
    </row>
    <row r="110" spans="2:15" ht="85.5">
      <c r="B110" s="21"/>
      <c r="C110" s="27" t="s">
        <v>77</v>
      </c>
      <c r="D110" s="151">
        <f>M110</f>
        <v>17796.520000000004</v>
      </c>
      <c r="E110" s="151">
        <f>SUM(E108:E109)</f>
        <v>0</v>
      </c>
      <c r="F110" s="151">
        <f>N110</f>
        <v>17728.5</v>
      </c>
      <c r="G110" s="151">
        <f>D110-E110-F110</f>
        <v>68.02000000000407</v>
      </c>
      <c r="H110" s="151">
        <f>O110</f>
        <v>329.4</v>
      </c>
      <c r="I110" s="142">
        <f>J99</f>
        <v>261.380000000001</v>
      </c>
      <c r="J110" s="144">
        <f>G110+I110</f>
        <v>329.4000000000051</v>
      </c>
      <c r="K110" s="223" t="s">
        <v>245</v>
      </c>
      <c r="L110" s="179" t="s">
        <v>96</v>
      </c>
      <c r="M110" s="218">
        <f>SUM(M108:M109)</f>
        <v>17796.520000000004</v>
      </c>
      <c r="N110" s="218">
        <f>SUM(N108:N109)</f>
        <v>17728.5</v>
      </c>
      <c r="O110" s="218">
        <f>SUM(O108:O109)</f>
        <v>329.4</v>
      </c>
    </row>
    <row r="113" ht="14.25">
      <c r="B113" s="291" t="s">
        <v>247</v>
      </c>
    </row>
    <row r="114" spans="3:15" ht="42.75">
      <c r="C114" s="29" t="s">
        <v>12</v>
      </c>
      <c r="D114" s="29" t="s">
        <v>14</v>
      </c>
      <c r="E114" s="29" t="s">
        <v>18</v>
      </c>
      <c r="F114" s="29" t="s">
        <v>20</v>
      </c>
      <c r="G114" s="29" t="s">
        <v>73</v>
      </c>
      <c r="H114" s="30" t="s">
        <v>16</v>
      </c>
      <c r="I114" s="30" t="s">
        <v>74</v>
      </c>
      <c r="J114" s="68" t="s">
        <v>86</v>
      </c>
      <c r="K114" s="132" t="s">
        <v>151</v>
      </c>
      <c r="L114" s="23"/>
      <c r="M114" s="76" t="s">
        <v>93</v>
      </c>
      <c r="N114" s="76" t="s">
        <v>94</v>
      </c>
      <c r="O114" s="76" t="s">
        <v>95</v>
      </c>
    </row>
    <row r="115" spans="2:15" ht="14.25">
      <c r="B115" s="21"/>
      <c r="C115" s="22" t="s">
        <v>26</v>
      </c>
      <c r="D115" s="293">
        <f>M115</f>
        <v>2343.5499999999997</v>
      </c>
      <c r="E115" s="293">
        <v>0</v>
      </c>
      <c r="F115" s="293">
        <f>N115</f>
        <v>2293.9600000000005</v>
      </c>
      <c r="G115" s="293">
        <f>D115-E115-F115</f>
        <v>49.589999999999236</v>
      </c>
      <c r="H115" s="293">
        <f>O115</f>
        <v>100.27</v>
      </c>
      <c r="I115" s="142">
        <f>J104</f>
        <v>50.67999999999813</v>
      </c>
      <c r="J115" s="143">
        <f>G115+I115</f>
        <v>100.26999999999737</v>
      </c>
      <c r="K115" s="295" t="s">
        <v>81</v>
      </c>
      <c r="L115" s="136" t="s">
        <v>26</v>
      </c>
      <c r="M115" s="292">
        <v>2343.5499999999997</v>
      </c>
      <c r="N115" s="292">
        <v>2293.9600000000005</v>
      </c>
      <c r="O115" s="292">
        <v>100.27</v>
      </c>
    </row>
    <row r="116" spans="2:15" ht="14.25">
      <c r="B116" s="21"/>
      <c r="C116" s="24" t="s">
        <v>31</v>
      </c>
      <c r="D116" s="293">
        <f>M116</f>
        <v>1316.07</v>
      </c>
      <c r="E116" s="293">
        <v>0</v>
      </c>
      <c r="F116" s="293">
        <f>N116</f>
        <v>1315.92</v>
      </c>
      <c r="G116" s="293">
        <f>D116-E116-F116</f>
        <v>0.14999999999986358</v>
      </c>
      <c r="H116" s="293">
        <f>O116</f>
        <v>60.59</v>
      </c>
      <c r="I116" s="142">
        <f>J105</f>
        <v>60.440000000002016</v>
      </c>
      <c r="J116" s="143">
        <f>G116+I116</f>
        <v>60.59000000000188</v>
      </c>
      <c r="K116" s="296" t="s">
        <v>81</v>
      </c>
      <c r="L116" s="138" t="s">
        <v>31</v>
      </c>
      <c r="M116" s="292">
        <v>1316.07</v>
      </c>
      <c r="N116" s="292">
        <v>1315.92</v>
      </c>
      <c r="O116" s="292">
        <v>60.59</v>
      </c>
    </row>
    <row r="117" spans="2:15" ht="15">
      <c r="B117" s="21"/>
      <c r="C117" s="193" t="s">
        <v>33</v>
      </c>
      <c r="D117" s="294">
        <v>14.87</v>
      </c>
      <c r="E117" s="292">
        <f>D117</f>
        <v>14.87</v>
      </c>
      <c r="F117" s="150"/>
      <c r="G117" s="150">
        <v>0</v>
      </c>
      <c r="H117" s="152">
        <v>0</v>
      </c>
      <c r="I117" s="142">
        <f>J106</f>
        <v>0</v>
      </c>
      <c r="J117" s="143">
        <f>G117+I117</f>
        <v>0</v>
      </c>
      <c r="K117" s="28"/>
      <c r="L117" s="21"/>
      <c r="M117" s="21"/>
      <c r="N117" s="21"/>
      <c r="O117" s="21"/>
    </row>
    <row r="118" spans="2:15" ht="29.25">
      <c r="B118" s="21"/>
      <c r="C118" s="193" t="s">
        <v>36</v>
      </c>
      <c r="D118" s="294">
        <v>7.5</v>
      </c>
      <c r="E118" s="292">
        <f>D118</f>
        <v>7.5</v>
      </c>
      <c r="F118" s="150"/>
      <c r="G118" s="150">
        <v>0</v>
      </c>
      <c r="H118" s="152">
        <v>0</v>
      </c>
      <c r="I118" s="142">
        <f>J107</f>
        <v>0</v>
      </c>
      <c r="J118" s="143">
        <f>G118+I118</f>
        <v>0</v>
      </c>
      <c r="K118" s="28"/>
      <c r="L118" s="81"/>
      <c r="M118" s="78" t="s">
        <v>93</v>
      </c>
      <c r="N118" s="78" t="s">
        <v>94</v>
      </c>
      <c r="O118" s="78" t="s">
        <v>95</v>
      </c>
    </row>
    <row r="119" spans="2:15" ht="14.25">
      <c r="B119" s="21"/>
      <c r="C119" s="27" t="s">
        <v>75</v>
      </c>
      <c r="D119" s="141"/>
      <c r="E119" s="141"/>
      <c r="F119" s="141"/>
      <c r="G119" s="141"/>
      <c r="H119" s="141"/>
      <c r="I119" s="142"/>
      <c r="J119" s="143"/>
      <c r="K119" s="28"/>
      <c r="L119" s="139" t="s">
        <v>75</v>
      </c>
      <c r="M119" s="292">
        <v>10618.99</v>
      </c>
      <c r="N119" s="292">
        <v>10562.04</v>
      </c>
      <c r="O119" s="292">
        <v>200.56</v>
      </c>
    </row>
    <row r="120" spans="2:15" ht="14.25">
      <c r="B120" s="21"/>
      <c r="C120" s="27" t="s">
        <v>76</v>
      </c>
      <c r="D120" s="141"/>
      <c r="E120" s="141"/>
      <c r="F120" s="141"/>
      <c r="G120" s="141"/>
      <c r="H120" s="141"/>
      <c r="I120" s="142"/>
      <c r="J120" s="143"/>
      <c r="K120" s="83"/>
      <c r="L120" s="139" t="s">
        <v>76</v>
      </c>
      <c r="M120" s="292">
        <v>6246.189999999999</v>
      </c>
      <c r="N120" s="292">
        <v>6319.459999999999</v>
      </c>
      <c r="O120" s="292">
        <v>112.52</v>
      </c>
    </row>
    <row r="121" spans="2:15" ht="57">
      <c r="B121" s="21"/>
      <c r="C121" s="27" t="s">
        <v>77</v>
      </c>
      <c r="D121" s="293">
        <f>M121</f>
        <v>16865.18</v>
      </c>
      <c r="E121" s="293">
        <f>SUM(E119:E120)</f>
        <v>0</v>
      </c>
      <c r="F121" s="293">
        <f>N121</f>
        <v>16881.5</v>
      </c>
      <c r="G121" s="293">
        <f>D121-E121-F121</f>
        <v>-16.31999999999971</v>
      </c>
      <c r="H121" s="293">
        <f>O121</f>
        <v>313.08</v>
      </c>
      <c r="I121" s="142">
        <f>J110</f>
        <v>329.4000000000051</v>
      </c>
      <c r="J121" s="144">
        <f>G121+I121</f>
        <v>313.0800000000054</v>
      </c>
      <c r="K121" s="297" t="s">
        <v>248</v>
      </c>
      <c r="L121" s="179" t="s">
        <v>96</v>
      </c>
      <c r="M121" s="292">
        <f>SUM(M119:M120)</f>
        <v>16865.18</v>
      </c>
      <c r="N121" s="292">
        <f>SUM(N119:N120)</f>
        <v>16881.5</v>
      </c>
      <c r="O121" s="292">
        <f>SUM(O119:O120)</f>
        <v>313.08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P41"/>
  <sheetViews>
    <sheetView zoomScalePageLayoutView="0" workbookViewId="0" topLeftCell="A28">
      <selection activeCell="C34" sqref="C34:P41"/>
    </sheetView>
  </sheetViews>
  <sheetFormatPr defaultColWidth="9.00390625" defaultRowHeight="14.25"/>
  <sheetData>
    <row r="3" spans="3:16" ht="21.75">
      <c r="C3" s="231" t="s">
        <v>99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3:16" ht="16.5" thickBot="1">
      <c r="C4" s="230" t="s">
        <v>100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</row>
    <row r="5" spans="3:16" ht="43.5" thickBot="1">
      <c r="C5" s="88" t="s">
        <v>11</v>
      </c>
      <c r="D5" s="89" t="s">
        <v>12</v>
      </c>
      <c r="E5" s="89" t="s">
        <v>13</v>
      </c>
      <c r="F5" s="89" t="s">
        <v>101</v>
      </c>
      <c r="G5" s="89" t="s">
        <v>15</v>
      </c>
      <c r="H5" s="89" t="s">
        <v>16</v>
      </c>
      <c r="I5" s="89" t="s">
        <v>17</v>
      </c>
      <c r="J5" s="89" t="s">
        <v>18</v>
      </c>
      <c r="K5" s="89" t="s">
        <v>19</v>
      </c>
      <c r="L5" s="89" t="s">
        <v>20</v>
      </c>
      <c r="M5" s="89" t="s">
        <v>21</v>
      </c>
      <c r="N5" s="89" t="s">
        <v>22</v>
      </c>
      <c r="O5" s="89" t="s">
        <v>23</v>
      </c>
      <c r="P5" s="89" t="s">
        <v>24</v>
      </c>
    </row>
    <row r="6" spans="3:16" ht="16.5" thickBot="1">
      <c r="C6" s="12" t="s">
        <v>25</v>
      </c>
      <c r="D6" s="90" t="s">
        <v>26</v>
      </c>
      <c r="E6" s="91" t="s">
        <v>27</v>
      </c>
      <c r="F6" s="15">
        <v>2652.61</v>
      </c>
      <c r="G6" s="15">
        <v>500.49</v>
      </c>
      <c r="H6" s="15">
        <v>500.49</v>
      </c>
      <c r="I6" s="15" t="s">
        <v>28</v>
      </c>
      <c r="J6" s="15" t="s">
        <v>28</v>
      </c>
      <c r="K6" s="90" t="s">
        <v>29</v>
      </c>
      <c r="L6" s="15">
        <v>2432.12</v>
      </c>
      <c r="M6" s="15" t="s">
        <v>28</v>
      </c>
      <c r="N6" s="15" t="s">
        <v>28</v>
      </c>
      <c r="O6" s="15" t="s">
        <v>28</v>
      </c>
      <c r="P6" s="15" t="s">
        <v>28</v>
      </c>
    </row>
    <row r="7" spans="3:16" ht="16.5" thickBot="1">
      <c r="C7" s="12" t="s">
        <v>30</v>
      </c>
      <c r="D7" s="92" t="s">
        <v>31</v>
      </c>
      <c r="E7" s="91" t="s">
        <v>27</v>
      </c>
      <c r="F7" s="15">
        <v>1860.35</v>
      </c>
      <c r="G7" s="15">
        <v>159.15</v>
      </c>
      <c r="H7" s="15">
        <v>159.15</v>
      </c>
      <c r="I7" s="15" t="s">
        <v>28</v>
      </c>
      <c r="J7" s="15" t="s">
        <v>28</v>
      </c>
      <c r="K7" s="90" t="s">
        <v>29</v>
      </c>
      <c r="L7" s="15">
        <v>1755.2</v>
      </c>
      <c r="M7" s="15" t="s">
        <v>28</v>
      </c>
      <c r="N7" s="15" t="s">
        <v>28</v>
      </c>
      <c r="O7" s="15" t="s">
        <v>28</v>
      </c>
      <c r="P7" s="15" t="s">
        <v>28</v>
      </c>
    </row>
    <row r="8" spans="3:16" ht="16.5" thickBot="1">
      <c r="C8" s="12" t="s">
        <v>32</v>
      </c>
      <c r="D8" s="90" t="s">
        <v>33</v>
      </c>
      <c r="E8" s="91" t="s">
        <v>27</v>
      </c>
      <c r="F8" s="15">
        <v>18.79</v>
      </c>
      <c r="G8" s="15">
        <v>0</v>
      </c>
      <c r="H8" s="15">
        <v>0</v>
      </c>
      <c r="I8" s="90" t="s">
        <v>34</v>
      </c>
      <c r="J8" s="15">
        <v>18.79</v>
      </c>
      <c r="K8" s="15" t="s">
        <v>28</v>
      </c>
      <c r="L8" s="15" t="s">
        <v>28</v>
      </c>
      <c r="M8" s="15" t="s">
        <v>28</v>
      </c>
      <c r="N8" s="15" t="s">
        <v>28</v>
      </c>
      <c r="O8" s="15" t="s">
        <v>28</v>
      </c>
      <c r="P8" s="15" t="s">
        <v>28</v>
      </c>
    </row>
    <row r="9" spans="3:16" ht="30.75" thickBot="1">
      <c r="C9" s="12" t="s">
        <v>35</v>
      </c>
      <c r="D9" s="90" t="s">
        <v>36</v>
      </c>
      <c r="E9" s="91" t="s">
        <v>27</v>
      </c>
      <c r="F9" s="15">
        <v>2</v>
      </c>
      <c r="G9" s="15">
        <v>0</v>
      </c>
      <c r="H9" s="15">
        <v>0</v>
      </c>
      <c r="I9" s="90" t="s">
        <v>34</v>
      </c>
      <c r="J9" s="15">
        <v>2</v>
      </c>
      <c r="K9" s="15" t="s">
        <v>28</v>
      </c>
      <c r="L9" s="15" t="s">
        <v>28</v>
      </c>
      <c r="M9" s="15" t="s">
        <v>28</v>
      </c>
      <c r="N9" s="15" t="s">
        <v>28</v>
      </c>
      <c r="O9" s="15" t="s">
        <v>28</v>
      </c>
      <c r="P9" s="15" t="s">
        <v>28</v>
      </c>
    </row>
    <row r="10" spans="3:16" ht="16.5" thickBot="1">
      <c r="C10" s="12" t="s">
        <v>38</v>
      </c>
      <c r="D10" s="90" t="s">
        <v>39</v>
      </c>
      <c r="E10" s="91" t="s">
        <v>27</v>
      </c>
      <c r="F10" s="15">
        <v>9711.54</v>
      </c>
      <c r="G10" s="15">
        <v>220.9</v>
      </c>
      <c r="H10" s="15">
        <v>220.9</v>
      </c>
      <c r="I10" s="15" t="s">
        <v>28</v>
      </c>
      <c r="J10" s="15" t="s">
        <v>28</v>
      </c>
      <c r="K10" s="90" t="s">
        <v>29</v>
      </c>
      <c r="L10" s="15">
        <v>9490.64</v>
      </c>
      <c r="M10" s="15" t="s">
        <v>28</v>
      </c>
      <c r="N10" s="15" t="s">
        <v>28</v>
      </c>
      <c r="O10" s="15" t="s">
        <v>28</v>
      </c>
      <c r="P10" s="15" t="s">
        <v>28</v>
      </c>
    </row>
    <row r="11" ht="15.75">
      <c r="C11" s="8"/>
    </row>
    <row r="13" spans="3:16" ht="21.75">
      <c r="C13" s="231" t="s">
        <v>102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</row>
    <row r="14" spans="3:16" ht="16.5" thickBot="1">
      <c r="C14" s="230" t="s">
        <v>103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</row>
    <row r="15" spans="3:16" ht="43.5" thickBot="1">
      <c r="C15" s="88" t="s">
        <v>11</v>
      </c>
      <c r="D15" s="89" t="s">
        <v>12</v>
      </c>
      <c r="E15" s="89" t="s">
        <v>13</v>
      </c>
      <c r="F15" s="89" t="s">
        <v>101</v>
      </c>
      <c r="G15" s="89" t="s">
        <v>15</v>
      </c>
      <c r="H15" s="89" t="s">
        <v>16</v>
      </c>
      <c r="I15" s="89" t="s">
        <v>17</v>
      </c>
      <c r="J15" s="89" t="s">
        <v>18</v>
      </c>
      <c r="K15" s="89" t="s">
        <v>19</v>
      </c>
      <c r="L15" s="89" t="s">
        <v>20</v>
      </c>
      <c r="M15" s="89" t="s">
        <v>21</v>
      </c>
      <c r="N15" s="89" t="s">
        <v>22</v>
      </c>
      <c r="O15" s="89" t="s">
        <v>23</v>
      </c>
      <c r="P15" s="89" t="s">
        <v>24</v>
      </c>
    </row>
    <row r="16" spans="3:16" ht="16.5" thickBot="1">
      <c r="C16" s="12" t="s">
        <v>25</v>
      </c>
      <c r="D16" s="90" t="s">
        <v>26</v>
      </c>
      <c r="E16" s="91" t="s">
        <v>27</v>
      </c>
      <c r="F16" s="15">
        <v>3361.91</v>
      </c>
      <c r="G16" s="15">
        <v>300.2</v>
      </c>
      <c r="H16" s="15">
        <v>300.2</v>
      </c>
      <c r="I16" s="15" t="s">
        <v>28</v>
      </c>
      <c r="J16" s="15" t="s">
        <v>28</v>
      </c>
      <c r="K16" s="90" t="s">
        <v>29</v>
      </c>
      <c r="L16" s="15">
        <v>3562.2</v>
      </c>
      <c r="M16" s="15" t="s">
        <v>28</v>
      </c>
      <c r="N16" s="15" t="s">
        <v>28</v>
      </c>
      <c r="O16" s="15" t="s">
        <v>28</v>
      </c>
      <c r="P16" s="15" t="s">
        <v>28</v>
      </c>
    </row>
    <row r="17" spans="3:16" ht="16.5" thickBot="1">
      <c r="C17" s="12" t="s">
        <v>30</v>
      </c>
      <c r="D17" s="92" t="s">
        <v>31</v>
      </c>
      <c r="E17" s="91" t="s">
        <v>27</v>
      </c>
      <c r="F17" s="15">
        <v>1490.06</v>
      </c>
      <c r="G17" s="15">
        <v>100.77</v>
      </c>
      <c r="H17" s="15">
        <v>100.77</v>
      </c>
      <c r="I17" s="15" t="s">
        <v>28</v>
      </c>
      <c r="J17" s="15" t="s">
        <v>28</v>
      </c>
      <c r="K17" s="90" t="s">
        <v>29</v>
      </c>
      <c r="L17" s="15">
        <v>1548.44</v>
      </c>
      <c r="M17" s="15" t="s">
        <v>28</v>
      </c>
      <c r="N17" s="15" t="s">
        <v>28</v>
      </c>
      <c r="O17" s="15" t="s">
        <v>28</v>
      </c>
      <c r="P17" s="15" t="s">
        <v>28</v>
      </c>
    </row>
    <row r="18" spans="3:16" ht="16.5" thickBot="1">
      <c r="C18" s="12" t="s">
        <v>32</v>
      </c>
      <c r="D18" s="90" t="s">
        <v>33</v>
      </c>
      <c r="E18" s="91" t="s">
        <v>27</v>
      </c>
      <c r="F18" s="15">
        <v>6.1</v>
      </c>
      <c r="G18" s="15">
        <v>0</v>
      </c>
      <c r="H18" s="15">
        <v>0</v>
      </c>
      <c r="I18" s="90" t="s">
        <v>34</v>
      </c>
      <c r="J18" s="15">
        <v>6.1</v>
      </c>
      <c r="K18" s="15" t="s">
        <v>28</v>
      </c>
      <c r="L18" s="15" t="s">
        <v>28</v>
      </c>
      <c r="M18" s="15" t="s">
        <v>28</v>
      </c>
      <c r="N18" s="15" t="s">
        <v>28</v>
      </c>
      <c r="O18" s="15" t="s">
        <v>28</v>
      </c>
      <c r="P18" s="15" t="s">
        <v>28</v>
      </c>
    </row>
    <row r="19" spans="3:16" ht="30.75" thickBot="1">
      <c r="C19" s="12" t="s">
        <v>35</v>
      </c>
      <c r="D19" s="90" t="s">
        <v>36</v>
      </c>
      <c r="E19" s="91" t="s">
        <v>27</v>
      </c>
      <c r="F19" s="15">
        <v>2</v>
      </c>
      <c r="G19" s="15">
        <v>0</v>
      </c>
      <c r="H19" s="15">
        <v>0</v>
      </c>
      <c r="I19" s="90" t="s">
        <v>37</v>
      </c>
      <c r="J19" s="15">
        <v>2</v>
      </c>
      <c r="K19" s="15" t="s">
        <v>28</v>
      </c>
      <c r="L19" s="15" t="s">
        <v>28</v>
      </c>
      <c r="M19" s="15" t="s">
        <v>28</v>
      </c>
      <c r="N19" s="15" t="s">
        <v>28</v>
      </c>
      <c r="O19" s="15" t="s">
        <v>28</v>
      </c>
      <c r="P19" s="15" t="s">
        <v>28</v>
      </c>
    </row>
    <row r="20" spans="3:16" ht="16.5" thickBot="1">
      <c r="C20" s="12" t="s">
        <v>38</v>
      </c>
      <c r="D20" s="90" t="s">
        <v>39</v>
      </c>
      <c r="E20" s="91" t="s">
        <v>27</v>
      </c>
      <c r="F20" s="15">
        <v>12533.98</v>
      </c>
      <c r="G20" s="15">
        <v>164.74</v>
      </c>
      <c r="H20" s="15">
        <v>164.74</v>
      </c>
      <c r="I20" s="15" t="s">
        <v>28</v>
      </c>
      <c r="J20" s="15" t="s">
        <v>28</v>
      </c>
      <c r="K20" s="90" t="s">
        <v>29</v>
      </c>
      <c r="L20" s="15">
        <v>12590.14</v>
      </c>
      <c r="M20" s="15" t="s">
        <v>28</v>
      </c>
      <c r="N20" s="15" t="s">
        <v>28</v>
      </c>
      <c r="O20" s="15" t="s">
        <v>28</v>
      </c>
      <c r="P20" s="15" t="s">
        <v>28</v>
      </c>
    </row>
    <row r="21" ht="15.75">
      <c r="C21" s="8"/>
    </row>
    <row r="24" spans="3:16" ht="21.75">
      <c r="C24" s="231" t="s">
        <v>104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</row>
    <row r="25" spans="3:16" ht="16.5" thickBot="1">
      <c r="C25" s="230" t="s">
        <v>105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</row>
    <row r="26" spans="3:16" ht="43.5" thickBot="1">
      <c r="C26" s="88" t="s">
        <v>11</v>
      </c>
      <c r="D26" s="89" t="s">
        <v>12</v>
      </c>
      <c r="E26" s="89" t="s">
        <v>13</v>
      </c>
      <c r="F26" s="89" t="s">
        <v>101</v>
      </c>
      <c r="G26" s="89" t="s">
        <v>15</v>
      </c>
      <c r="H26" s="89" t="s">
        <v>16</v>
      </c>
      <c r="I26" s="89" t="s">
        <v>17</v>
      </c>
      <c r="J26" s="89" t="s">
        <v>18</v>
      </c>
      <c r="K26" s="89" t="s">
        <v>19</v>
      </c>
      <c r="L26" s="89" t="s">
        <v>20</v>
      </c>
      <c r="M26" s="89" t="s">
        <v>21</v>
      </c>
      <c r="N26" s="89" t="s">
        <v>22</v>
      </c>
      <c r="O26" s="89" t="s">
        <v>23</v>
      </c>
      <c r="P26" s="89" t="s">
        <v>24</v>
      </c>
    </row>
    <row r="27" spans="3:16" ht="16.5" thickBot="1">
      <c r="C27" s="12" t="s">
        <v>25</v>
      </c>
      <c r="D27" s="90" t="s">
        <v>26</v>
      </c>
      <c r="E27" s="91" t="s">
        <v>27</v>
      </c>
      <c r="F27" s="15">
        <v>2694.62</v>
      </c>
      <c r="G27" s="15">
        <v>450.6</v>
      </c>
      <c r="H27" s="15">
        <v>450.6</v>
      </c>
      <c r="I27" s="15" t="s">
        <v>28</v>
      </c>
      <c r="J27" s="15" t="s">
        <v>28</v>
      </c>
      <c r="K27" s="90" t="s">
        <v>29</v>
      </c>
      <c r="L27" s="15">
        <v>2544.22</v>
      </c>
      <c r="M27" s="15" t="s">
        <v>28</v>
      </c>
      <c r="N27" s="15" t="s">
        <v>28</v>
      </c>
      <c r="O27" s="15" t="s">
        <v>28</v>
      </c>
      <c r="P27" s="15" t="s">
        <v>28</v>
      </c>
    </row>
    <row r="28" spans="3:16" ht="16.5" thickBot="1">
      <c r="C28" s="12" t="s">
        <v>30</v>
      </c>
      <c r="D28" s="92" t="s">
        <v>31</v>
      </c>
      <c r="E28" s="91" t="s">
        <v>27</v>
      </c>
      <c r="F28" s="15">
        <v>1972.64</v>
      </c>
      <c r="G28" s="15">
        <v>70.41</v>
      </c>
      <c r="H28" s="15">
        <v>70.41</v>
      </c>
      <c r="I28" s="15" t="s">
        <v>28</v>
      </c>
      <c r="J28" s="15" t="s">
        <v>28</v>
      </c>
      <c r="K28" s="90" t="s">
        <v>29</v>
      </c>
      <c r="L28" s="15">
        <v>2003</v>
      </c>
      <c r="M28" s="15" t="s">
        <v>28</v>
      </c>
      <c r="N28" s="15" t="s">
        <v>28</v>
      </c>
      <c r="O28" s="15" t="s">
        <v>28</v>
      </c>
      <c r="P28" s="15" t="s">
        <v>28</v>
      </c>
    </row>
    <row r="29" spans="3:16" ht="16.5" thickBot="1">
      <c r="C29" s="12" t="s">
        <v>32</v>
      </c>
      <c r="D29" s="90" t="s">
        <v>33</v>
      </c>
      <c r="E29" s="91" t="s">
        <v>27</v>
      </c>
      <c r="F29" s="15">
        <v>6.5</v>
      </c>
      <c r="G29" s="15">
        <v>0</v>
      </c>
      <c r="H29" s="15">
        <v>0</v>
      </c>
      <c r="I29" s="90" t="s">
        <v>34</v>
      </c>
      <c r="J29" s="15">
        <v>6.5</v>
      </c>
      <c r="K29" s="15" t="s">
        <v>28</v>
      </c>
      <c r="L29" s="15" t="s">
        <v>28</v>
      </c>
      <c r="M29" s="15" t="s">
        <v>28</v>
      </c>
      <c r="N29" s="15" t="s">
        <v>28</v>
      </c>
      <c r="O29" s="15" t="s">
        <v>28</v>
      </c>
      <c r="P29" s="15" t="s">
        <v>28</v>
      </c>
    </row>
    <row r="30" spans="3:16" ht="30.75" thickBot="1">
      <c r="C30" s="12" t="s">
        <v>35</v>
      </c>
      <c r="D30" s="90" t="s">
        <v>36</v>
      </c>
      <c r="E30" s="91" t="s">
        <v>27</v>
      </c>
      <c r="F30" s="15">
        <v>2.3</v>
      </c>
      <c r="G30" s="15">
        <v>0</v>
      </c>
      <c r="H30" s="15">
        <v>0</v>
      </c>
      <c r="I30" s="90" t="s">
        <v>37</v>
      </c>
      <c r="J30" s="15">
        <v>2.3</v>
      </c>
      <c r="K30" s="15" t="s">
        <v>28</v>
      </c>
      <c r="L30" s="15" t="s">
        <v>28</v>
      </c>
      <c r="M30" s="15" t="s">
        <v>28</v>
      </c>
      <c r="N30" s="15" t="s">
        <v>28</v>
      </c>
      <c r="O30" s="15" t="s">
        <v>28</v>
      </c>
      <c r="P30" s="15" t="s">
        <v>28</v>
      </c>
    </row>
    <row r="31" spans="3:16" ht="16.5" thickBot="1">
      <c r="C31" s="12" t="s">
        <v>38</v>
      </c>
      <c r="D31" s="90" t="s">
        <v>39</v>
      </c>
      <c r="E31" s="91" t="s">
        <v>27</v>
      </c>
      <c r="F31" s="15">
        <v>21251.65</v>
      </c>
      <c r="G31" s="15">
        <v>426.21</v>
      </c>
      <c r="H31" s="15">
        <v>426.21</v>
      </c>
      <c r="I31" s="15" t="s">
        <v>28</v>
      </c>
      <c r="J31" s="15" t="s">
        <v>28</v>
      </c>
      <c r="K31" s="90" t="s">
        <v>29</v>
      </c>
      <c r="L31" s="15">
        <v>20990.18</v>
      </c>
      <c r="M31" s="15" t="s">
        <v>28</v>
      </c>
      <c r="N31" s="15" t="s">
        <v>28</v>
      </c>
      <c r="O31" s="15" t="s">
        <v>28</v>
      </c>
      <c r="P31" s="15" t="s">
        <v>28</v>
      </c>
    </row>
    <row r="32" ht="15.75">
      <c r="C32" s="8"/>
    </row>
    <row r="34" spans="3:16" ht="21.75">
      <c r="C34" s="229" t="s">
        <v>107</v>
      </c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</row>
    <row r="35" spans="3:16" ht="16.5" thickBot="1">
      <c r="C35" s="230" t="s">
        <v>106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</row>
    <row r="36" spans="3:16" ht="43.5" thickBot="1">
      <c r="C36" s="88" t="s">
        <v>11</v>
      </c>
      <c r="D36" s="89" t="s">
        <v>12</v>
      </c>
      <c r="E36" s="89" t="s">
        <v>13</v>
      </c>
      <c r="F36" s="89" t="s">
        <v>101</v>
      </c>
      <c r="G36" s="89" t="s">
        <v>15</v>
      </c>
      <c r="H36" s="89" t="s">
        <v>16</v>
      </c>
      <c r="I36" s="89" t="s">
        <v>17</v>
      </c>
      <c r="J36" s="89" t="s">
        <v>18</v>
      </c>
      <c r="K36" s="89" t="s">
        <v>19</v>
      </c>
      <c r="L36" s="89" t="s">
        <v>20</v>
      </c>
      <c r="M36" s="89" t="s">
        <v>21</v>
      </c>
      <c r="N36" s="89" t="s">
        <v>22</v>
      </c>
      <c r="O36" s="89" t="s">
        <v>23</v>
      </c>
      <c r="P36" s="89" t="s">
        <v>24</v>
      </c>
    </row>
    <row r="37" spans="3:16" ht="16.5" thickBot="1">
      <c r="C37" s="12" t="s">
        <v>25</v>
      </c>
      <c r="D37" s="90" t="s">
        <v>26</v>
      </c>
      <c r="E37" s="91" t="s">
        <v>27</v>
      </c>
      <c r="F37" s="93">
        <f>F27+F16+F6</f>
        <v>8709.14</v>
      </c>
      <c r="G37" s="93">
        <f>F37-L37</f>
        <v>170.59999999999854</v>
      </c>
      <c r="H37" s="93">
        <v>450.6</v>
      </c>
      <c r="I37" s="15" t="s">
        <v>28</v>
      </c>
      <c r="J37" s="15" t="s">
        <v>28</v>
      </c>
      <c r="K37" s="90" t="s">
        <v>29</v>
      </c>
      <c r="L37" s="93">
        <f>L27+L16+L6</f>
        <v>8538.54</v>
      </c>
      <c r="M37" s="15" t="s">
        <v>28</v>
      </c>
      <c r="N37" s="15" t="s">
        <v>28</v>
      </c>
      <c r="O37" s="15" t="s">
        <v>28</v>
      </c>
      <c r="P37" s="15" t="s">
        <v>28</v>
      </c>
    </row>
    <row r="38" spans="3:16" ht="16.5" thickBot="1">
      <c r="C38" s="12" t="s">
        <v>30</v>
      </c>
      <c r="D38" s="92" t="s">
        <v>31</v>
      </c>
      <c r="E38" s="91" t="s">
        <v>27</v>
      </c>
      <c r="F38" s="93">
        <f>F28+F17+F7</f>
        <v>5323.049999999999</v>
      </c>
      <c r="G38" s="93">
        <f>F38-L38</f>
        <v>16.409999999998945</v>
      </c>
      <c r="H38" s="93">
        <v>70.41</v>
      </c>
      <c r="I38" s="15" t="s">
        <v>28</v>
      </c>
      <c r="J38" s="15" t="s">
        <v>28</v>
      </c>
      <c r="K38" s="90" t="s">
        <v>29</v>
      </c>
      <c r="L38" s="93">
        <f>L28+L17+L7</f>
        <v>5306.64</v>
      </c>
      <c r="M38" s="15" t="s">
        <v>28</v>
      </c>
      <c r="N38" s="15" t="s">
        <v>28</v>
      </c>
      <c r="O38" s="15" t="s">
        <v>28</v>
      </c>
      <c r="P38" s="15" t="s">
        <v>28</v>
      </c>
    </row>
    <row r="39" spans="3:16" ht="16.5" thickBot="1">
      <c r="C39" s="12" t="s">
        <v>32</v>
      </c>
      <c r="D39" s="90" t="s">
        <v>33</v>
      </c>
      <c r="E39" s="91" t="s">
        <v>27</v>
      </c>
      <c r="F39" s="93">
        <f>F29+F18+F8</f>
        <v>31.39</v>
      </c>
      <c r="G39" s="93">
        <v>0</v>
      </c>
      <c r="H39" s="93">
        <v>0</v>
      </c>
      <c r="I39" s="90" t="s">
        <v>34</v>
      </c>
      <c r="J39" s="93">
        <f>J29+J18+J8</f>
        <v>31.39</v>
      </c>
      <c r="K39" s="15" t="s">
        <v>28</v>
      </c>
      <c r="L39" s="93" t="s">
        <v>28</v>
      </c>
      <c r="M39" s="15" t="s">
        <v>28</v>
      </c>
      <c r="N39" s="15" t="s">
        <v>28</v>
      </c>
      <c r="O39" s="15" t="s">
        <v>28</v>
      </c>
      <c r="P39" s="15" t="s">
        <v>28</v>
      </c>
    </row>
    <row r="40" spans="3:16" ht="30.75" thickBot="1">
      <c r="C40" s="12" t="s">
        <v>35</v>
      </c>
      <c r="D40" s="90" t="s">
        <v>36</v>
      </c>
      <c r="E40" s="91" t="s">
        <v>27</v>
      </c>
      <c r="F40" s="93">
        <f>F30+F19+F9</f>
        <v>6.3</v>
      </c>
      <c r="G40" s="93">
        <v>0</v>
      </c>
      <c r="H40" s="93">
        <v>0</v>
      </c>
      <c r="I40" s="90" t="s">
        <v>37</v>
      </c>
      <c r="J40" s="93">
        <f>J30+J19+J9</f>
        <v>6.3</v>
      </c>
      <c r="K40" s="15" t="s">
        <v>28</v>
      </c>
      <c r="L40" s="93" t="s">
        <v>28</v>
      </c>
      <c r="M40" s="15" t="s">
        <v>28</v>
      </c>
      <c r="N40" s="15" t="s">
        <v>28</v>
      </c>
      <c r="O40" s="15" t="s">
        <v>28</v>
      </c>
      <c r="P40" s="15" t="s">
        <v>28</v>
      </c>
    </row>
    <row r="41" spans="3:16" ht="16.5" thickBot="1">
      <c r="C41" s="12" t="s">
        <v>38</v>
      </c>
      <c r="D41" s="90" t="s">
        <v>39</v>
      </c>
      <c r="E41" s="91" t="s">
        <v>27</v>
      </c>
      <c r="F41" s="93">
        <f>F31+F20+F10</f>
        <v>43497.170000000006</v>
      </c>
      <c r="G41" s="93">
        <f>F41-L41</f>
        <v>426.2100000000064</v>
      </c>
      <c r="H41" s="93">
        <v>426.21</v>
      </c>
      <c r="I41" s="15" t="s">
        <v>28</v>
      </c>
      <c r="J41" s="15" t="s">
        <v>28</v>
      </c>
      <c r="K41" s="90" t="s">
        <v>29</v>
      </c>
      <c r="L41" s="93">
        <f>L31+L20+L10</f>
        <v>43070.96</v>
      </c>
      <c r="M41" s="15" t="s">
        <v>28</v>
      </c>
      <c r="N41" s="15" t="s">
        <v>28</v>
      </c>
      <c r="O41" s="15" t="s">
        <v>28</v>
      </c>
      <c r="P41" s="15" t="s">
        <v>28</v>
      </c>
    </row>
  </sheetData>
  <sheetProtection/>
  <mergeCells count="8">
    <mergeCell ref="C34:P34"/>
    <mergeCell ref="C35:P35"/>
    <mergeCell ref="C3:P3"/>
    <mergeCell ref="C4:P4"/>
    <mergeCell ref="C13:P13"/>
    <mergeCell ref="C14:P14"/>
    <mergeCell ref="C24:P24"/>
    <mergeCell ref="C25:P2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7"/>
  <sheetViews>
    <sheetView zoomScalePageLayoutView="0" workbookViewId="0" topLeftCell="A1">
      <selection activeCell="N3" sqref="A3:N10"/>
    </sheetView>
  </sheetViews>
  <sheetFormatPr defaultColWidth="9.00390625" defaultRowHeight="14.25"/>
  <cols>
    <col min="1" max="14" width="9.00390625" style="38" customWidth="1"/>
    <col min="15" max="17" width="9.00390625" style="52" customWidth="1"/>
    <col min="18" max="18" width="10.625" style="52" customWidth="1"/>
    <col min="19" max="19" width="9.00390625" style="52" customWidth="1"/>
    <col min="20" max="20" width="23.125" style="52" customWidth="1"/>
    <col min="21" max="22" width="9.00390625" style="52" customWidth="1"/>
    <col min="23" max="23" width="23.125" style="52" customWidth="1"/>
    <col min="24" max="24" width="12.50390625" style="52" customWidth="1"/>
    <col min="25" max="16384" width="9.00390625" style="38" customWidth="1"/>
  </cols>
  <sheetData>
    <row r="2" spans="1:15" ht="14.25">
      <c r="A2" s="37" t="s">
        <v>8</v>
      </c>
      <c r="O2" s="51" t="s">
        <v>46</v>
      </c>
    </row>
    <row r="3" spans="1:27" ht="21">
      <c r="A3" s="233" t="s">
        <v>70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O3" s="236" t="s">
        <v>78</v>
      </c>
      <c r="P3" s="236"/>
      <c r="Q3" s="236"/>
      <c r="R3" s="236"/>
      <c r="S3" s="236"/>
      <c r="T3" s="236"/>
      <c r="U3" s="236"/>
      <c r="V3" s="236"/>
      <c r="W3" s="236"/>
      <c r="X3" s="236"/>
      <c r="Y3" s="48"/>
      <c r="Z3" s="48"/>
      <c r="AA3" s="48"/>
    </row>
    <row r="4" spans="1:27" ht="16.5" thickBot="1">
      <c r="A4" s="234" t="s">
        <v>71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O4" s="237" t="s">
        <v>79</v>
      </c>
      <c r="P4" s="237"/>
      <c r="Q4" s="237"/>
      <c r="R4" s="237"/>
      <c r="S4" s="237"/>
      <c r="T4" s="237"/>
      <c r="U4" s="237"/>
      <c r="V4" s="237"/>
      <c r="W4" s="237"/>
      <c r="X4" s="237"/>
      <c r="Y4" s="49"/>
      <c r="Z4" s="49"/>
      <c r="AA4" s="49"/>
    </row>
    <row r="5" spans="1:24" ht="43.5" thickBot="1">
      <c r="A5" s="39" t="s">
        <v>11</v>
      </c>
      <c r="B5" s="39" t="s">
        <v>12</v>
      </c>
      <c r="C5" s="39" t="s">
        <v>13</v>
      </c>
      <c r="D5" s="39" t="s">
        <v>14</v>
      </c>
      <c r="E5" s="39" t="s">
        <v>15</v>
      </c>
      <c r="F5" s="39" t="s">
        <v>16</v>
      </c>
      <c r="G5" s="39" t="s">
        <v>17</v>
      </c>
      <c r="H5" s="39" t="s">
        <v>18</v>
      </c>
      <c r="I5" s="39" t="s">
        <v>19</v>
      </c>
      <c r="J5" s="39" t="s">
        <v>20</v>
      </c>
      <c r="K5" s="39" t="s">
        <v>21</v>
      </c>
      <c r="L5" s="39" t="s">
        <v>22</v>
      </c>
      <c r="M5" s="39" t="s">
        <v>23</v>
      </c>
      <c r="N5" s="39" t="s">
        <v>24</v>
      </c>
      <c r="O5" s="53" t="s">
        <v>11</v>
      </c>
      <c r="P5" s="54" t="s">
        <v>12</v>
      </c>
      <c r="Q5" s="54" t="s">
        <v>49</v>
      </c>
      <c r="R5" s="54" t="s">
        <v>50</v>
      </c>
      <c r="S5" s="54" t="s">
        <v>51</v>
      </c>
      <c r="T5" s="54" t="s">
        <v>52</v>
      </c>
      <c r="U5" s="54" t="s">
        <v>53</v>
      </c>
      <c r="V5" s="54" t="s">
        <v>54</v>
      </c>
      <c r="W5" s="54" t="s">
        <v>55</v>
      </c>
      <c r="X5" s="54" t="s">
        <v>56</v>
      </c>
    </row>
    <row r="6" spans="1:24" ht="29.25" thickBot="1">
      <c r="A6" s="40" t="s">
        <v>25</v>
      </c>
      <c r="B6" s="41" t="s">
        <v>26</v>
      </c>
      <c r="C6" s="42" t="s">
        <v>27</v>
      </c>
      <c r="D6" s="43">
        <v>2245.09</v>
      </c>
      <c r="E6" s="50">
        <f>F6</f>
        <v>154.61</v>
      </c>
      <c r="F6" s="44">
        <v>154.61</v>
      </c>
      <c r="G6" s="44" t="s">
        <v>28</v>
      </c>
      <c r="H6" s="44" t="s">
        <v>28</v>
      </c>
      <c r="I6" s="45" t="s">
        <v>29</v>
      </c>
      <c r="J6" s="44">
        <v>2541.08</v>
      </c>
      <c r="K6" s="44" t="s">
        <v>28</v>
      </c>
      <c r="L6" s="44" t="s">
        <v>28</v>
      </c>
      <c r="M6" s="44" t="s">
        <v>28</v>
      </c>
      <c r="N6" s="44" t="s">
        <v>28</v>
      </c>
      <c r="O6" s="55" t="s">
        <v>25</v>
      </c>
      <c r="P6" s="56" t="s">
        <v>26</v>
      </c>
      <c r="Q6" s="57">
        <v>2023.4</v>
      </c>
      <c r="R6" s="57">
        <f>J6</f>
        <v>2541.08</v>
      </c>
      <c r="S6" s="58" t="s">
        <v>57</v>
      </c>
      <c r="T6" s="58" t="s">
        <v>80</v>
      </c>
      <c r="U6" s="57"/>
      <c r="V6" s="58" t="s">
        <v>59</v>
      </c>
      <c r="W6" s="58" t="s">
        <v>80</v>
      </c>
      <c r="X6" s="58" t="s">
        <v>60</v>
      </c>
    </row>
    <row r="7" spans="1:24" ht="16.5" thickBot="1">
      <c r="A7" s="40" t="s">
        <v>30</v>
      </c>
      <c r="B7" s="46" t="s">
        <v>31</v>
      </c>
      <c r="C7" s="42" t="s">
        <v>27</v>
      </c>
      <c r="D7" s="43">
        <v>1737.7</v>
      </c>
      <c r="E7" s="50">
        <f>F7</f>
        <v>52.37</v>
      </c>
      <c r="F7" s="44">
        <v>52.37</v>
      </c>
      <c r="G7" s="44" t="s">
        <v>28</v>
      </c>
      <c r="H7" s="44" t="s">
        <v>28</v>
      </c>
      <c r="I7" s="45" t="s">
        <v>29</v>
      </c>
      <c r="J7" s="44">
        <v>1755.74</v>
      </c>
      <c r="K7" s="44" t="s">
        <v>28</v>
      </c>
      <c r="L7" s="44" t="s">
        <v>28</v>
      </c>
      <c r="M7" s="44" t="s">
        <v>28</v>
      </c>
      <c r="N7" s="44" t="s">
        <v>28</v>
      </c>
      <c r="O7" s="55" t="s">
        <v>30</v>
      </c>
      <c r="P7" s="59" t="s">
        <v>31</v>
      </c>
      <c r="Q7" s="57">
        <v>2023.4</v>
      </c>
      <c r="R7" s="57">
        <f>J7</f>
        <v>1755.74</v>
      </c>
      <c r="S7" s="58" t="s">
        <v>57</v>
      </c>
      <c r="T7" s="58" t="s">
        <v>81</v>
      </c>
      <c r="U7" s="57"/>
      <c r="V7" s="58" t="s">
        <v>59</v>
      </c>
      <c r="W7" s="58" t="s">
        <v>81</v>
      </c>
      <c r="X7" s="58" t="s">
        <v>60</v>
      </c>
    </row>
    <row r="8" spans="1:24" ht="30.75" thickBot="1">
      <c r="A8" s="40" t="s">
        <v>32</v>
      </c>
      <c r="B8" s="41" t="s">
        <v>33</v>
      </c>
      <c r="C8" s="42" t="s">
        <v>27</v>
      </c>
      <c r="D8" s="44">
        <v>6.35</v>
      </c>
      <c r="E8" s="50">
        <f>F8</f>
        <v>0</v>
      </c>
      <c r="F8" s="44">
        <v>0</v>
      </c>
      <c r="G8" s="45" t="s">
        <v>34</v>
      </c>
      <c r="H8" s="44">
        <v>6.35</v>
      </c>
      <c r="I8" s="44" t="s">
        <v>28</v>
      </c>
      <c r="J8" s="44" t="s">
        <v>28</v>
      </c>
      <c r="K8" s="44" t="s">
        <v>28</v>
      </c>
      <c r="L8" s="44" t="s">
        <v>28</v>
      </c>
      <c r="M8" s="44" t="s">
        <v>28</v>
      </c>
      <c r="N8" s="44" t="s">
        <v>28</v>
      </c>
      <c r="O8" s="55" t="s">
        <v>38</v>
      </c>
      <c r="P8" s="56" t="s">
        <v>39</v>
      </c>
      <c r="Q8" s="57">
        <v>2023.4</v>
      </c>
      <c r="R8" s="57">
        <f>J10</f>
        <v>19322.02</v>
      </c>
      <c r="S8" s="58" t="s">
        <v>57</v>
      </c>
      <c r="T8" s="58" t="s">
        <v>82</v>
      </c>
      <c r="U8" s="57"/>
      <c r="V8" s="58" t="s">
        <v>59</v>
      </c>
      <c r="W8" s="58" t="s">
        <v>82</v>
      </c>
      <c r="X8" s="58" t="s">
        <v>60</v>
      </c>
    </row>
    <row r="9" spans="1:24" ht="29.25" thickBot="1">
      <c r="A9" s="40" t="s">
        <v>35</v>
      </c>
      <c r="B9" s="41" t="s">
        <v>36</v>
      </c>
      <c r="C9" s="42" t="s">
        <v>27</v>
      </c>
      <c r="D9" s="44">
        <v>2.1</v>
      </c>
      <c r="E9" s="50">
        <f>F9</f>
        <v>0</v>
      </c>
      <c r="F9" s="44">
        <v>0</v>
      </c>
      <c r="G9" s="45" t="s">
        <v>37</v>
      </c>
      <c r="H9" s="44">
        <v>2.1</v>
      </c>
      <c r="I9" s="44" t="s">
        <v>28</v>
      </c>
      <c r="J9" s="44" t="s">
        <v>28</v>
      </c>
      <c r="K9" s="44" t="s">
        <v>28</v>
      </c>
      <c r="L9" s="44" t="s">
        <v>28</v>
      </c>
      <c r="M9" s="44" t="s">
        <v>28</v>
      </c>
      <c r="N9" s="44" t="s">
        <v>28</v>
      </c>
      <c r="O9" s="60" t="s">
        <v>63</v>
      </c>
      <c r="P9" s="61"/>
      <c r="Q9" s="61"/>
      <c r="R9" s="57">
        <f>SUM(R6:R8)</f>
        <v>23618.84</v>
      </c>
      <c r="S9" s="61"/>
      <c r="T9" s="61"/>
      <c r="U9" s="61"/>
      <c r="V9" s="61"/>
      <c r="W9" s="61"/>
      <c r="X9" s="61"/>
    </row>
    <row r="10" spans="1:15" ht="15.75">
      <c r="A10" s="40" t="s">
        <v>38</v>
      </c>
      <c r="B10" s="41" t="s">
        <v>39</v>
      </c>
      <c r="C10" s="42" t="s">
        <v>27</v>
      </c>
      <c r="D10" s="45">
        <v>19616.4</v>
      </c>
      <c r="E10" s="50">
        <f>F10</f>
        <v>720.59</v>
      </c>
      <c r="F10" s="44">
        <v>720.59</v>
      </c>
      <c r="G10" s="44" t="s">
        <v>28</v>
      </c>
      <c r="H10" s="44" t="s">
        <v>28</v>
      </c>
      <c r="I10" s="45" t="s">
        <v>29</v>
      </c>
      <c r="J10" s="44">
        <v>19322.02</v>
      </c>
      <c r="K10" s="44" t="s">
        <v>28</v>
      </c>
      <c r="L10" s="44" t="s">
        <v>28</v>
      </c>
      <c r="M10" s="44" t="s">
        <v>28</v>
      </c>
      <c r="N10" s="44" t="s">
        <v>28</v>
      </c>
      <c r="O10" s="62"/>
    </row>
    <row r="11" spans="1:15" ht="14.25">
      <c r="A11" s="47"/>
      <c r="O11" s="51" t="s">
        <v>40</v>
      </c>
    </row>
    <row r="12" spans="1:24" ht="14.25">
      <c r="A12" s="37" t="s">
        <v>40</v>
      </c>
      <c r="O12" s="235" t="s">
        <v>64</v>
      </c>
      <c r="P12" s="235"/>
      <c r="Q12" s="235"/>
      <c r="R12" s="235"/>
      <c r="S12" s="235"/>
      <c r="T12" s="235"/>
      <c r="U12" s="235"/>
      <c r="V12" s="235"/>
      <c r="W12" s="235"/>
      <c r="X12" s="235"/>
    </row>
    <row r="13" spans="1:24" ht="14.25">
      <c r="A13" s="232" t="s">
        <v>41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O13" s="235" t="s">
        <v>65</v>
      </c>
      <c r="P13" s="235"/>
      <c r="Q13" s="235"/>
      <c r="R13" s="235"/>
      <c r="S13" s="235"/>
      <c r="T13" s="235"/>
      <c r="U13" s="235"/>
      <c r="V13" s="235"/>
      <c r="W13" s="235"/>
      <c r="X13" s="235"/>
    </row>
    <row r="14" spans="1:24" ht="14.25">
      <c r="A14" s="232" t="s">
        <v>42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O14" s="235" t="s">
        <v>66</v>
      </c>
      <c r="P14" s="235"/>
      <c r="Q14" s="235"/>
      <c r="R14" s="235"/>
      <c r="S14" s="235"/>
      <c r="T14" s="235"/>
      <c r="U14" s="235"/>
      <c r="V14" s="235"/>
      <c r="W14" s="235"/>
      <c r="X14" s="235"/>
    </row>
    <row r="15" spans="1:24" ht="14.25">
      <c r="A15" s="232" t="s">
        <v>43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O15" s="235" t="s">
        <v>67</v>
      </c>
      <c r="P15" s="235"/>
      <c r="Q15" s="235"/>
      <c r="R15" s="235"/>
      <c r="S15" s="235"/>
      <c r="T15" s="235"/>
      <c r="U15" s="235"/>
      <c r="V15" s="235"/>
      <c r="W15" s="235"/>
      <c r="X15" s="235"/>
    </row>
    <row r="16" spans="1:24" ht="14.25">
      <c r="A16" s="232" t="s">
        <v>44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O16" s="235" t="s">
        <v>68</v>
      </c>
      <c r="P16" s="235"/>
      <c r="Q16" s="235"/>
      <c r="R16" s="235"/>
      <c r="S16" s="235"/>
      <c r="T16" s="235"/>
      <c r="U16" s="235"/>
      <c r="V16" s="235"/>
      <c r="W16" s="235"/>
      <c r="X16" s="235"/>
    </row>
    <row r="17" spans="1:24" ht="14.25">
      <c r="A17" s="232" t="s">
        <v>45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O17" s="235" t="s">
        <v>69</v>
      </c>
      <c r="P17" s="235"/>
      <c r="Q17" s="235"/>
      <c r="R17" s="235"/>
      <c r="S17" s="235"/>
      <c r="T17" s="235"/>
      <c r="U17" s="235"/>
      <c r="V17" s="235"/>
      <c r="W17" s="235"/>
      <c r="X17" s="235"/>
    </row>
  </sheetData>
  <sheetProtection/>
  <mergeCells count="15">
    <mergeCell ref="O17:X17"/>
    <mergeCell ref="O3:X3"/>
    <mergeCell ref="O4:X4"/>
    <mergeCell ref="O12:X12"/>
    <mergeCell ref="O13:X13"/>
    <mergeCell ref="O14:X14"/>
    <mergeCell ref="O15:X15"/>
    <mergeCell ref="O16:X16"/>
    <mergeCell ref="A17:M17"/>
    <mergeCell ref="A3:M3"/>
    <mergeCell ref="A4:M4"/>
    <mergeCell ref="A13:M13"/>
    <mergeCell ref="A14:M14"/>
    <mergeCell ref="A15:M15"/>
    <mergeCell ref="A16:M16"/>
  </mergeCells>
  <printOptions/>
  <pageMargins left="0.7480314960629921" right="0.7480314960629921" top="0.984251968503937" bottom="0.984251968503937" header="0.5118110236220472" footer="0.5118110236220472"/>
  <pageSetup orientation="landscape" pageOrder="overThenDown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17"/>
  <sheetViews>
    <sheetView zoomScalePageLayoutView="0" workbookViewId="0" topLeftCell="A1">
      <selection activeCell="A3" sqref="A3:N10"/>
    </sheetView>
  </sheetViews>
  <sheetFormatPr defaultColWidth="9.00390625" defaultRowHeight="14.25"/>
  <cols>
    <col min="1" max="14" width="9.00390625" style="38" customWidth="1"/>
    <col min="15" max="17" width="9.00390625" style="52" customWidth="1"/>
    <col min="18" max="18" width="10.625" style="52" customWidth="1"/>
    <col min="19" max="19" width="9.00390625" style="52" customWidth="1"/>
    <col min="20" max="20" width="23.125" style="52" customWidth="1"/>
    <col min="21" max="22" width="9.00390625" style="52" customWidth="1"/>
    <col min="23" max="23" width="23.125" style="52" customWidth="1"/>
    <col min="24" max="24" width="12.50390625" style="52" customWidth="1"/>
    <col min="25" max="16384" width="9.00390625" style="38" customWidth="1"/>
  </cols>
  <sheetData>
    <row r="2" spans="1:15" ht="14.25">
      <c r="A2" s="37" t="s">
        <v>8</v>
      </c>
      <c r="O2" s="51" t="s">
        <v>46</v>
      </c>
    </row>
    <row r="3" spans="1:27" ht="21">
      <c r="A3" s="238" t="s">
        <v>87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O3" s="239" t="s">
        <v>90</v>
      </c>
      <c r="P3" s="239"/>
      <c r="Q3" s="239"/>
      <c r="R3" s="239"/>
      <c r="S3" s="239"/>
      <c r="T3" s="239"/>
      <c r="U3" s="239"/>
      <c r="V3" s="239"/>
      <c r="W3" s="239"/>
      <c r="X3" s="239"/>
      <c r="Y3" s="48"/>
      <c r="Z3" s="48"/>
      <c r="AA3" s="48"/>
    </row>
    <row r="4" spans="1:27" ht="16.5" thickBot="1">
      <c r="A4" s="240" t="s">
        <v>88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O4" s="241" t="s">
        <v>89</v>
      </c>
      <c r="P4" s="241"/>
      <c r="Q4" s="241"/>
      <c r="R4" s="241"/>
      <c r="S4" s="241"/>
      <c r="T4" s="241"/>
      <c r="U4" s="241"/>
      <c r="V4" s="241"/>
      <c r="W4" s="241"/>
      <c r="X4" s="241"/>
      <c r="Y4" s="49"/>
      <c r="Z4" s="49"/>
      <c r="AA4" s="49"/>
    </row>
    <row r="5" spans="1:24" ht="43.5" thickBot="1">
      <c r="A5" s="39" t="s">
        <v>11</v>
      </c>
      <c r="B5" s="39" t="s">
        <v>12</v>
      </c>
      <c r="C5" s="39" t="s">
        <v>13</v>
      </c>
      <c r="D5" s="39" t="s">
        <v>14</v>
      </c>
      <c r="E5" s="39" t="s">
        <v>15</v>
      </c>
      <c r="F5" s="39" t="s">
        <v>16</v>
      </c>
      <c r="G5" s="39" t="s">
        <v>17</v>
      </c>
      <c r="H5" s="39" t="s">
        <v>18</v>
      </c>
      <c r="I5" s="39" t="s">
        <v>19</v>
      </c>
      <c r="J5" s="39" t="s">
        <v>20</v>
      </c>
      <c r="K5" s="39" t="s">
        <v>21</v>
      </c>
      <c r="L5" s="39" t="s">
        <v>22</v>
      </c>
      <c r="M5" s="39" t="s">
        <v>23</v>
      </c>
      <c r="N5" s="39" t="s">
        <v>24</v>
      </c>
      <c r="O5" s="53" t="s">
        <v>11</v>
      </c>
      <c r="P5" s="54" t="s">
        <v>12</v>
      </c>
      <c r="Q5" s="54" t="s">
        <v>49</v>
      </c>
      <c r="R5" s="54" t="s">
        <v>50</v>
      </c>
      <c r="S5" s="54" t="s">
        <v>51</v>
      </c>
      <c r="T5" s="54" t="s">
        <v>52</v>
      </c>
      <c r="U5" s="54" t="s">
        <v>53</v>
      </c>
      <c r="V5" s="54" t="s">
        <v>54</v>
      </c>
      <c r="W5" s="54" t="s">
        <v>55</v>
      </c>
      <c r="X5" s="54" t="s">
        <v>56</v>
      </c>
    </row>
    <row r="6" spans="1:24" ht="29.25" thickBot="1">
      <c r="A6" s="40" t="s">
        <v>25</v>
      </c>
      <c r="B6" s="41" t="s">
        <v>26</v>
      </c>
      <c r="C6" s="42" t="s">
        <v>27</v>
      </c>
      <c r="D6" s="71">
        <v>1681.49</v>
      </c>
      <c r="E6" s="71">
        <v>51.24</v>
      </c>
      <c r="F6" s="74"/>
      <c r="G6" s="69" t="s">
        <v>28</v>
      </c>
      <c r="H6" s="69" t="s">
        <v>28</v>
      </c>
      <c r="I6" s="70" t="s">
        <v>29</v>
      </c>
      <c r="J6" s="71">
        <v>1784.86</v>
      </c>
      <c r="K6" s="69" t="s">
        <v>28</v>
      </c>
      <c r="L6" s="69" t="s">
        <v>28</v>
      </c>
      <c r="M6" s="69" t="s">
        <v>28</v>
      </c>
      <c r="N6" s="69" t="s">
        <v>28</v>
      </c>
      <c r="O6" s="55" t="s">
        <v>25</v>
      </c>
      <c r="P6" s="56" t="s">
        <v>26</v>
      </c>
      <c r="Q6" s="61">
        <v>2023.5</v>
      </c>
      <c r="R6" s="61">
        <f>J6</f>
        <v>1784.86</v>
      </c>
      <c r="S6" s="72" t="s">
        <v>57</v>
      </c>
      <c r="T6" s="72" t="s">
        <v>80</v>
      </c>
      <c r="U6" s="61"/>
      <c r="V6" s="72" t="s">
        <v>59</v>
      </c>
      <c r="W6" s="72" t="s">
        <v>80</v>
      </c>
      <c r="X6" s="72" t="s">
        <v>60</v>
      </c>
    </row>
    <row r="7" spans="1:24" ht="16.5" thickBot="1">
      <c r="A7" s="40" t="s">
        <v>30</v>
      </c>
      <c r="B7" s="46" t="s">
        <v>31</v>
      </c>
      <c r="C7" s="42" t="s">
        <v>27</v>
      </c>
      <c r="D7" s="71">
        <v>1247.5600000000004</v>
      </c>
      <c r="E7" s="71">
        <v>150.57</v>
      </c>
      <c r="F7" s="74"/>
      <c r="G7" s="69" t="s">
        <v>28</v>
      </c>
      <c r="H7" s="69" t="s">
        <v>28</v>
      </c>
      <c r="I7" s="70" t="s">
        <v>29</v>
      </c>
      <c r="J7" s="71">
        <v>1149.3600000000001</v>
      </c>
      <c r="K7" s="69" t="s">
        <v>28</v>
      </c>
      <c r="L7" s="69" t="s">
        <v>28</v>
      </c>
      <c r="M7" s="69" t="s">
        <v>28</v>
      </c>
      <c r="N7" s="69" t="s">
        <v>28</v>
      </c>
      <c r="O7" s="55" t="s">
        <v>30</v>
      </c>
      <c r="P7" s="59" t="s">
        <v>31</v>
      </c>
      <c r="Q7" s="61">
        <v>2023.5</v>
      </c>
      <c r="R7" s="61">
        <f>J7</f>
        <v>1149.3600000000001</v>
      </c>
      <c r="S7" s="72" t="s">
        <v>57</v>
      </c>
      <c r="T7" s="72" t="s">
        <v>81</v>
      </c>
      <c r="U7" s="61"/>
      <c r="V7" s="72" t="s">
        <v>59</v>
      </c>
      <c r="W7" s="72" t="s">
        <v>81</v>
      </c>
      <c r="X7" s="72" t="s">
        <v>60</v>
      </c>
    </row>
    <row r="8" spans="1:24" ht="30.75" thickBot="1">
      <c r="A8" s="40" t="s">
        <v>32</v>
      </c>
      <c r="B8" s="41" t="s">
        <v>33</v>
      </c>
      <c r="C8" s="42" t="s">
        <v>27</v>
      </c>
      <c r="D8" s="69">
        <v>6.7</v>
      </c>
      <c r="E8" s="69">
        <v>0</v>
      </c>
      <c r="F8" s="74"/>
      <c r="G8" s="73" t="s">
        <v>34</v>
      </c>
      <c r="H8" s="69">
        <v>6.7</v>
      </c>
      <c r="I8" s="69" t="s">
        <v>28</v>
      </c>
      <c r="J8" s="69" t="s">
        <v>28</v>
      </c>
      <c r="K8" s="69" t="s">
        <v>28</v>
      </c>
      <c r="L8" s="69" t="s">
        <v>28</v>
      </c>
      <c r="M8" s="69" t="s">
        <v>28</v>
      </c>
      <c r="N8" s="69" t="s">
        <v>28</v>
      </c>
      <c r="O8" s="55" t="s">
        <v>38</v>
      </c>
      <c r="P8" s="56" t="s">
        <v>39</v>
      </c>
      <c r="Q8" s="61">
        <v>2023.5</v>
      </c>
      <c r="R8" s="61">
        <f>J10</f>
        <v>18065.44</v>
      </c>
      <c r="S8" s="72" t="s">
        <v>57</v>
      </c>
      <c r="T8" s="72" t="s">
        <v>91</v>
      </c>
      <c r="U8" s="61"/>
      <c r="V8" s="72" t="s">
        <v>59</v>
      </c>
      <c r="W8" s="72" t="s">
        <v>91</v>
      </c>
      <c r="X8" s="72" t="s">
        <v>60</v>
      </c>
    </row>
    <row r="9" spans="1:24" ht="29.25" thickBot="1">
      <c r="A9" s="40" t="s">
        <v>35</v>
      </c>
      <c r="B9" s="41" t="s">
        <v>36</v>
      </c>
      <c r="C9" s="42" t="s">
        <v>27</v>
      </c>
      <c r="D9" s="69">
        <v>3.3</v>
      </c>
      <c r="E9" s="69">
        <v>0</v>
      </c>
      <c r="F9" s="74"/>
      <c r="G9" s="73" t="s">
        <v>37</v>
      </c>
      <c r="H9" s="69">
        <v>3.3</v>
      </c>
      <c r="I9" s="69" t="s">
        <v>28</v>
      </c>
      <c r="J9" s="69" t="s">
        <v>28</v>
      </c>
      <c r="K9" s="69" t="s">
        <v>28</v>
      </c>
      <c r="L9" s="69" t="s">
        <v>28</v>
      </c>
      <c r="M9" s="69" t="s">
        <v>28</v>
      </c>
      <c r="N9" s="69" t="s">
        <v>28</v>
      </c>
      <c r="O9" s="60" t="s">
        <v>63</v>
      </c>
      <c r="P9" s="61"/>
      <c r="Q9" s="61"/>
      <c r="R9" s="61">
        <f>SUM(R6:R8)</f>
        <v>20999.66</v>
      </c>
      <c r="S9" s="61"/>
      <c r="T9" s="61"/>
      <c r="U9" s="61"/>
      <c r="V9" s="61"/>
      <c r="W9" s="61"/>
      <c r="X9" s="61"/>
    </row>
    <row r="10" spans="1:15" ht="15.75">
      <c r="A10" s="40" t="s">
        <v>38</v>
      </c>
      <c r="B10" s="41" t="s">
        <v>39</v>
      </c>
      <c r="C10" s="42" t="s">
        <v>27</v>
      </c>
      <c r="D10" s="70">
        <v>17596.65</v>
      </c>
      <c r="E10" s="69">
        <v>251.8</v>
      </c>
      <c r="F10" s="74"/>
      <c r="G10" s="69" t="s">
        <v>28</v>
      </c>
      <c r="H10" s="69" t="s">
        <v>28</v>
      </c>
      <c r="I10" s="70" t="s">
        <v>29</v>
      </c>
      <c r="J10" s="69">
        <v>18065.44</v>
      </c>
      <c r="K10" s="69" t="s">
        <v>28</v>
      </c>
      <c r="L10" s="69" t="s">
        <v>28</v>
      </c>
      <c r="M10" s="69" t="s">
        <v>28</v>
      </c>
      <c r="N10" s="69" t="s">
        <v>28</v>
      </c>
      <c r="O10" s="62"/>
    </row>
    <row r="11" spans="1:15" ht="14.25">
      <c r="A11" s="47"/>
      <c r="O11" s="51" t="s">
        <v>40</v>
      </c>
    </row>
    <row r="12" spans="1:24" ht="14.25">
      <c r="A12" s="37" t="s">
        <v>40</v>
      </c>
      <c r="O12" s="235" t="s">
        <v>64</v>
      </c>
      <c r="P12" s="235"/>
      <c r="Q12" s="235"/>
      <c r="R12" s="235"/>
      <c r="S12" s="235"/>
      <c r="T12" s="235"/>
      <c r="U12" s="235"/>
      <c r="V12" s="235"/>
      <c r="W12" s="235"/>
      <c r="X12" s="235"/>
    </row>
    <row r="13" spans="1:24" ht="14.25">
      <c r="A13" s="232" t="s">
        <v>41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O13" s="235" t="s">
        <v>65</v>
      </c>
      <c r="P13" s="235"/>
      <c r="Q13" s="235"/>
      <c r="R13" s="235"/>
      <c r="S13" s="235"/>
      <c r="T13" s="235"/>
      <c r="U13" s="235"/>
      <c r="V13" s="235"/>
      <c r="W13" s="235"/>
      <c r="X13" s="235"/>
    </row>
    <row r="14" spans="1:24" ht="14.25">
      <c r="A14" s="232" t="s">
        <v>42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O14" s="235" t="s">
        <v>66</v>
      </c>
      <c r="P14" s="235"/>
      <c r="Q14" s="235"/>
      <c r="R14" s="235"/>
      <c r="S14" s="235"/>
      <c r="T14" s="235"/>
      <c r="U14" s="235"/>
      <c r="V14" s="235"/>
      <c r="W14" s="235"/>
      <c r="X14" s="235"/>
    </row>
    <row r="15" spans="1:24" ht="14.25">
      <c r="A15" s="232" t="s">
        <v>43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O15" s="235" t="s">
        <v>67</v>
      </c>
      <c r="P15" s="235"/>
      <c r="Q15" s="235"/>
      <c r="R15" s="235"/>
      <c r="S15" s="235"/>
      <c r="T15" s="235"/>
      <c r="U15" s="235"/>
      <c r="V15" s="235"/>
      <c r="W15" s="235"/>
      <c r="X15" s="235"/>
    </row>
    <row r="16" spans="1:24" ht="14.25">
      <c r="A16" s="232" t="s">
        <v>44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O16" s="235" t="s">
        <v>68</v>
      </c>
      <c r="P16" s="235"/>
      <c r="Q16" s="235"/>
      <c r="R16" s="235"/>
      <c r="S16" s="235"/>
      <c r="T16" s="235"/>
      <c r="U16" s="235"/>
      <c r="V16" s="235"/>
      <c r="W16" s="235"/>
      <c r="X16" s="235"/>
    </row>
    <row r="17" spans="1:24" ht="14.25">
      <c r="A17" s="232" t="s">
        <v>45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O17" s="235" t="s">
        <v>69</v>
      </c>
      <c r="P17" s="235"/>
      <c r="Q17" s="235"/>
      <c r="R17" s="235"/>
      <c r="S17" s="235"/>
      <c r="T17" s="235"/>
      <c r="U17" s="235"/>
      <c r="V17" s="235"/>
      <c r="W17" s="235"/>
      <c r="X17" s="235"/>
    </row>
  </sheetData>
  <sheetProtection/>
  <mergeCells count="15">
    <mergeCell ref="A17:M17"/>
    <mergeCell ref="O17:X17"/>
    <mergeCell ref="A14:M14"/>
    <mergeCell ref="O14:X14"/>
    <mergeCell ref="A15:M15"/>
    <mergeCell ref="O15:X15"/>
    <mergeCell ref="A16:M16"/>
    <mergeCell ref="O16:X16"/>
    <mergeCell ref="A3:M3"/>
    <mergeCell ref="O3:X3"/>
    <mergeCell ref="A4:M4"/>
    <mergeCell ref="O4:X4"/>
    <mergeCell ref="O12:X12"/>
    <mergeCell ref="A13:M13"/>
    <mergeCell ref="O13:X13"/>
  </mergeCells>
  <printOptions/>
  <pageMargins left="0.7480314960629921" right="0.7480314960629921" top="0.984251968503937" bottom="0.984251968503937" header="0.5118110236220472" footer="0.5118110236220472"/>
  <pageSetup orientation="landscape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7"/>
  <sheetViews>
    <sheetView zoomScalePageLayoutView="0" workbookViewId="0" topLeftCell="J1">
      <selection activeCell="O16" sqref="O16:X16"/>
    </sheetView>
  </sheetViews>
  <sheetFormatPr defaultColWidth="9.00390625" defaultRowHeight="14.25"/>
  <cols>
    <col min="1" max="3" width="9.00390625" style="38" customWidth="1"/>
    <col min="4" max="4" width="9.50390625" style="38" bestFit="1" customWidth="1"/>
    <col min="5" max="14" width="9.00390625" style="38" customWidth="1"/>
    <col min="15" max="17" width="9.00390625" style="52" customWidth="1"/>
    <col min="18" max="18" width="10.625" style="52" customWidth="1"/>
    <col min="19" max="19" width="9.00390625" style="52" customWidth="1"/>
    <col min="20" max="20" width="23.125" style="52" customWidth="1"/>
    <col min="21" max="22" width="9.00390625" style="52" customWidth="1"/>
    <col min="23" max="23" width="23.125" style="52" customWidth="1"/>
    <col min="24" max="24" width="12.50390625" style="52" customWidth="1"/>
    <col min="25" max="16384" width="9.00390625" style="38" customWidth="1"/>
  </cols>
  <sheetData>
    <row r="2" spans="1:15" ht="14.25">
      <c r="A2" s="37" t="s">
        <v>8</v>
      </c>
      <c r="O2" s="51" t="s">
        <v>46</v>
      </c>
    </row>
    <row r="3" spans="1:27" ht="21">
      <c r="A3" s="242" t="s">
        <v>109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O3" s="239" t="s">
        <v>90</v>
      </c>
      <c r="P3" s="239"/>
      <c r="Q3" s="239"/>
      <c r="R3" s="239"/>
      <c r="S3" s="239"/>
      <c r="T3" s="239"/>
      <c r="U3" s="239"/>
      <c r="V3" s="239"/>
      <c r="W3" s="239"/>
      <c r="X3" s="239"/>
      <c r="Y3" s="48"/>
      <c r="Z3" s="48"/>
      <c r="AA3" s="48"/>
    </row>
    <row r="4" spans="1:27" ht="16.5" thickBot="1">
      <c r="A4" s="243" t="s">
        <v>108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O4" s="241" t="s">
        <v>89</v>
      </c>
      <c r="P4" s="241"/>
      <c r="Q4" s="241"/>
      <c r="R4" s="241"/>
      <c r="S4" s="241"/>
      <c r="T4" s="241"/>
      <c r="U4" s="241"/>
      <c r="V4" s="241"/>
      <c r="W4" s="241"/>
      <c r="X4" s="241"/>
      <c r="Y4" s="49"/>
      <c r="Z4" s="49"/>
      <c r="AA4" s="49"/>
    </row>
    <row r="5" spans="1:24" ht="43.5" thickBot="1">
      <c r="A5" s="39" t="s">
        <v>11</v>
      </c>
      <c r="B5" s="39" t="s">
        <v>12</v>
      </c>
      <c r="C5" s="39" t="s">
        <v>13</v>
      </c>
      <c r="D5" s="39" t="s">
        <v>14</v>
      </c>
      <c r="E5" s="39" t="s">
        <v>15</v>
      </c>
      <c r="F5" s="39" t="s">
        <v>16</v>
      </c>
      <c r="G5" s="39" t="s">
        <v>17</v>
      </c>
      <c r="H5" s="39" t="s">
        <v>18</v>
      </c>
      <c r="I5" s="39" t="s">
        <v>19</v>
      </c>
      <c r="J5" s="39" t="s">
        <v>20</v>
      </c>
      <c r="K5" s="39" t="s">
        <v>21</v>
      </c>
      <c r="L5" s="39" t="s">
        <v>22</v>
      </c>
      <c r="M5" s="39" t="s">
        <v>23</v>
      </c>
      <c r="N5" s="39" t="s">
        <v>24</v>
      </c>
      <c r="O5" s="53" t="s">
        <v>11</v>
      </c>
      <c r="P5" s="54" t="s">
        <v>12</v>
      </c>
      <c r="Q5" s="54" t="s">
        <v>49</v>
      </c>
      <c r="R5" s="54" t="s">
        <v>50</v>
      </c>
      <c r="S5" s="54" t="s">
        <v>51</v>
      </c>
      <c r="T5" s="54" t="s">
        <v>52</v>
      </c>
      <c r="U5" s="54" t="s">
        <v>53</v>
      </c>
      <c r="V5" s="54" t="s">
        <v>54</v>
      </c>
      <c r="W5" s="54" t="s">
        <v>55</v>
      </c>
      <c r="X5" s="54" t="s">
        <v>56</v>
      </c>
    </row>
    <row r="6" spans="1:24" ht="29.25" thickBot="1">
      <c r="A6" s="40" t="s">
        <v>25</v>
      </c>
      <c r="B6" s="41" t="s">
        <v>26</v>
      </c>
      <c r="C6" s="42" t="s">
        <v>27</v>
      </c>
      <c r="D6" s="69">
        <v>2490.0399999999995</v>
      </c>
      <c r="E6" s="69">
        <v>103.96</v>
      </c>
      <c r="F6" s="69"/>
      <c r="G6" s="69" t="s">
        <v>28</v>
      </c>
      <c r="H6" s="69" t="s">
        <v>28</v>
      </c>
      <c r="I6" s="69" t="s">
        <v>29</v>
      </c>
      <c r="J6" s="69">
        <v>2437.32</v>
      </c>
      <c r="K6" s="69" t="s">
        <v>28</v>
      </c>
      <c r="L6" s="69" t="s">
        <v>28</v>
      </c>
      <c r="M6" s="69" t="s">
        <v>28</v>
      </c>
      <c r="N6" s="69" t="s">
        <v>28</v>
      </c>
      <c r="O6" s="55" t="s">
        <v>25</v>
      </c>
      <c r="P6" s="56" t="s">
        <v>26</v>
      </c>
      <c r="Q6" s="61">
        <v>2023.6</v>
      </c>
      <c r="R6" s="61">
        <f>J6</f>
        <v>2437.32</v>
      </c>
      <c r="S6" s="72" t="s">
        <v>57</v>
      </c>
      <c r="T6" s="134" t="s">
        <v>80</v>
      </c>
      <c r="U6" s="61"/>
      <c r="V6" s="72" t="s">
        <v>59</v>
      </c>
      <c r="W6" s="134" t="s">
        <v>80</v>
      </c>
      <c r="X6" s="72" t="s">
        <v>60</v>
      </c>
    </row>
    <row r="7" spans="1:24" ht="16.5" thickBot="1">
      <c r="A7" s="40" t="s">
        <v>30</v>
      </c>
      <c r="B7" s="46" t="s">
        <v>31</v>
      </c>
      <c r="C7" s="42" t="s">
        <v>27</v>
      </c>
      <c r="D7" s="69">
        <v>1156.9400000000003</v>
      </c>
      <c r="E7" s="69">
        <v>61.19</v>
      </c>
      <c r="F7" s="69"/>
      <c r="G7" s="69" t="s">
        <v>28</v>
      </c>
      <c r="H7" s="69" t="s">
        <v>28</v>
      </c>
      <c r="I7" s="69" t="s">
        <v>29</v>
      </c>
      <c r="J7" s="69">
        <v>1246.32</v>
      </c>
      <c r="K7" s="69" t="s">
        <v>28</v>
      </c>
      <c r="L7" s="69" t="s">
        <v>28</v>
      </c>
      <c r="M7" s="69" t="s">
        <v>28</v>
      </c>
      <c r="N7" s="69" t="s">
        <v>28</v>
      </c>
      <c r="O7" s="55" t="s">
        <v>30</v>
      </c>
      <c r="P7" s="59" t="s">
        <v>31</v>
      </c>
      <c r="Q7" s="61">
        <v>2023.6</v>
      </c>
      <c r="R7" s="61">
        <f>J7</f>
        <v>1246.32</v>
      </c>
      <c r="S7" s="72" t="s">
        <v>57</v>
      </c>
      <c r="T7" s="97" t="s">
        <v>98</v>
      </c>
      <c r="U7" s="61"/>
      <c r="V7" s="72" t="s">
        <v>59</v>
      </c>
      <c r="W7" s="97" t="s">
        <v>98</v>
      </c>
      <c r="X7" s="72" t="s">
        <v>60</v>
      </c>
    </row>
    <row r="8" spans="1:24" ht="30.75" thickBot="1">
      <c r="A8" s="40" t="s">
        <v>32</v>
      </c>
      <c r="B8" s="41" t="s">
        <v>33</v>
      </c>
      <c r="C8" s="42" t="s">
        <v>27</v>
      </c>
      <c r="D8" s="69">
        <v>6.35</v>
      </c>
      <c r="E8" s="69">
        <v>0</v>
      </c>
      <c r="F8" s="69"/>
      <c r="G8" s="69" t="s">
        <v>34</v>
      </c>
      <c r="H8" s="69">
        <v>6.35</v>
      </c>
      <c r="I8" s="69" t="s">
        <v>28</v>
      </c>
      <c r="J8" s="69" t="s">
        <v>28</v>
      </c>
      <c r="K8" s="69" t="s">
        <v>28</v>
      </c>
      <c r="L8" s="69" t="s">
        <v>28</v>
      </c>
      <c r="M8" s="69" t="s">
        <v>28</v>
      </c>
      <c r="N8" s="69" t="s">
        <v>28</v>
      </c>
      <c r="O8" s="55" t="s">
        <v>38</v>
      </c>
      <c r="P8" s="56" t="s">
        <v>39</v>
      </c>
      <c r="Q8" s="61">
        <v>2023.6</v>
      </c>
      <c r="R8" s="61">
        <f>J10</f>
        <v>18050.800000000003</v>
      </c>
      <c r="S8" s="72" t="s">
        <v>57</v>
      </c>
      <c r="T8" s="72" t="s">
        <v>91</v>
      </c>
      <c r="U8" s="61"/>
      <c r="V8" s="72" t="s">
        <v>59</v>
      </c>
      <c r="W8" s="72" t="s">
        <v>91</v>
      </c>
      <c r="X8" s="72" t="s">
        <v>60</v>
      </c>
    </row>
    <row r="9" spans="1:24" ht="29.25" thickBot="1">
      <c r="A9" s="40" t="s">
        <v>35</v>
      </c>
      <c r="B9" s="41" t="s">
        <v>36</v>
      </c>
      <c r="C9" s="42" t="s">
        <v>27</v>
      </c>
      <c r="D9" s="69">
        <v>3.3</v>
      </c>
      <c r="E9" s="69">
        <v>0</v>
      </c>
      <c r="F9" s="69"/>
      <c r="G9" s="69" t="s">
        <v>37</v>
      </c>
      <c r="H9" s="69">
        <v>3.3</v>
      </c>
      <c r="I9" s="69" t="s">
        <v>28</v>
      </c>
      <c r="J9" s="69" t="s">
        <v>28</v>
      </c>
      <c r="K9" s="69" t="s">
        <v>28</v>
      </c>
      <c r="L9" s="69" t="s">
        <v>28</v>
      </c>
      <c r="M9" s="69" t="s">
        <v>28</v>
      </c>
      <c r="N9" s="69" t="s">
        <v>28</v>
      </c>
      <c r="O9" s="60" t="s">
        <v>63</v>
      </c>
      <c r="P9" s="61"/>
      <c r="Q9" s="61"/>
      <c r="R9" s="61">
        <f>SUM(R6:R8)</f>
        <v>21734.440000000002</v>
      </c>
      <c r="S9" s="61"/>
      <c r="T9" s="61"/>
      <c r="U9" s="61"/>
      <c r="V9" s="61"/>
      <c r="W9" s="61"/>
      <c r="X9" s="61"/>
    </row>
    <row r="10" spans="1:15" ht="15.75">
      <c r="A10" s="40" t="s">
        <v>38</v>
      </c>
      <c r="B10" s="41" t="s">
        <v>39</v>
      </c>
      <c r="C10" s="42" t="s">
        <v>27</v>
      </c>
      <c r="D10" s="69">
        <v>18005.67</v>
      </c>
      <c r="E10" s="69">
        <v>206.67000000000002</v>
      </c>
      <c r="F10" s="69"/>
      <c r="G10" s="69" t="s">
        <v>28</v>
      </c>
      <c r="H10" s="69" t="s">
        <v>28</v>
      </c>
      <c r="I10" s="69" t="s">
        <v>29</v>
      </c>
      <c r="J10" s="69">
        <v>18050.800000000003</v>
      </c>
      <c r="K10" s="69" t="s">
        <v>28</v>
      </c>
      <c r="L10" s="69" t="s">
        <v>28</v>
      </c>
      <c r="M10" s="69" t="s">
        <v>28</v>
      </c>
      <c r="N10" s="69" t="s">
        <v>28</v>
      </c>
      <c r="O10" s="62"/>
    </row>
    <row r="11" spans="1:15" ht="14.25">
      <c r="A11" s="47"/>
      <c r="O11" s="51" t="s">
        <v>40</v>
      </c>
    </row>
    <row r="12" spans="1:24" ht="14.25">
      <c r="A12" s="37" t="s">
        <v>40</v>
      </c>
      <c r="O12" s="235" t="s">
        <v>64</v>
      </c>
      <c r="P12" s="235"/>
      <c r="Q12" s="235"/>
      <c r="R12" s="235"/>
      <c r="S12" s="235"/>
      <c r="T12" s="235"/>
      <c r="U12" s="235"/>
      <c r="V12" s="235"/>
      <c r="W12" s="235"/>
      <c r="X12" s="235"/>
    </row>
    <row r="13" spans="1:24" ht="14.25">
      <c r="A13" s="232" t="s">
        <v>41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O13" s="235" t="s">
        <v>65</v>
      </c>
      <c r="P13" s="235"/>
      <c r="Q13" s="235"/>
      <c r="R13" s="235"/>
      <c r="S13" s="235"/>
      <c r="T13" s="235"/>
      <c r="U13" s="235"/>
      <c r="V13" s="235"/>
      <c r="W13" s="235"/>
      <c r="X13" s="235"/>
    </row>
    <row r="14" spans="1:24" ht="14.25">
      <c r="A14" s="232" t="s">
        <v>42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O14" s="235" t="s">
        <v>66</v>
      </c>
      <c r="P14" s="235"/>
      <c r="Q14" s="235"/>
      <c r="R14" s="235"/>
      <c r="S14" s="235"/>
      <c r="T14" s="235"/>
      <c r="U14" s="235"/>
      <c r="V14" s="235"/>
      <c r="W14" s="235"/>
      <c r="X14" s="235"/>
    </row>
    <row r="15" spans="1:24" ht="14.25">
      <c r="A15" s="232" t="s">
        <v>43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O15" s="235" t="s">
        <v>67</v>
      </c>
      <c r="P15" s="235"/>
      <c r="Q15" s="235"/>
      <c r="R15" s="235"/>
      <c r="S15" s="235"/>
      <c r="T15" s="235"/>
      <c r="U15" s="235"/>
      <c r="V15" s="235"/>
      <c r="W15" s="235"/>
      <c r="X15" s="235"/>
    </row>
    <row r="16" spans="1:24" ht="14.25">
      <c r="A16" s="232" t="s">
        <v>44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O16" s="235" t="s">
        <v>68</v>
      </c>
      <c r="P16" s="235"/>
      <c r="Q16" s="235"/>
      <c r="R16" s="235"/>
      <c r="S16" s="235"/>
      <c r="T16" s="235"/>
      <c r="U16" s="235"/>
      <c r="V16" s="235"/>
      <c r="W16" s="235"/>
      <c r="X16" s="235"/>
    </row>
    <row r="17" spans="1:24" ht="14.25">
      <c r="A17" s="232" t="s">
        <v>45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O17" s="235" t="s">
        <v>69</v>
      </c>
      <c r="P17" s="235"/>
      <c r="Q17" s="235"/>
      <c r="R17" s="235"/>
      <c r="S17" s="235"/>
      <c r="T17" s="235"/>
      <c r="U17" s="235"/>
      <c r="V17" s="235"/>
      <c r="W17" s="235"/>
      <c r="X17" s="235"/>
    </row>
  </sheetData>
  <sheetProtection/>
  <mergeCells count="15">
    <mergeCell ref="A3:M3"/>
    <mergeCell ref="O3:X3"/>
    <mergeCell ref="A4:M4"/>
    <mergeCell ref="O4:X4"/>
    <mergeCell ref="O12:X12"/>
    <mergeCell ref="A13:M13"/>
    <mergeCell ref="O13:X13"/>
    <mergeCell ref="A17:M17"/>
    <mergeCell ref="O17:X17"/>
    <mergeCell ref="A14:M14"/>
    <mergeCell ref="O14:X14"/>
    <mergeCell ref="A15:M15"/>
    <mergeCell ref="O15:X15"/>
    <mergeCell ref="A16:M16"/>
    <mergeCell ref="O16:X16"/>
  </mergeCells>
  <printOptions/>
  <pageMargins left="0.7480314960629921" right="0.7480314960629921" top="0.984251968503937" bottom="0.984251968503937" header="0.5118110236220472" footer="0.5118110236220472"/>
  <pageSetup orientation="landscape" pageOrder="overThenDown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8">
      <selection activeCell="R8" sqref="R8"/>
    </sheetView>
  </sheetViews>
  <sheetFormatPr defaultColWidth="9.00390625" defaultRowHeight="14.25"/>
  <cols>
    <col min="1" max="1" width="6.125" style="38" customWidth="1"/>
    <col min="2" max="3" width="7.00390625" style="38" customWidth="1"/>
    <col min="4" max="4" width="7.125" style="38" customWidth="1"/>
    <col min="5" max="6" width="9.00390625" style="38" customWidth="1"/>
    <col min="7" max="7" width="7.00390625" style="38" customWidth="1"/>
    <col min="8" max="13" width="9.00390625" style="38" customWidth="1"/>
    <col min="14" max="14" width="7.00390625" style="38" customWidth="1"/>
    <col min="15" max="16384" width="9.00390625" style="38" customWidth="1"/>
  </cols>
  <sheetData>
    <row r="1" spans="1:15" ht="50.25" customHeight="1">
      <c r="A1" s="225" t="s">
        <v>131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4.25">
      <c r="A2" s="226" t="s">
        <v>115</v>
      </c>
      <c r="B2" s="226" t="s">
        <v>116</v>
      </c>
      <c r="C2" s="227" t="s">
        <v>135</v>
      </c>
      <c r="D2" s="226" t="s">
        <v>117</v>
      </c>
      <c r="E2" s="226" t="s">
        <v>118</v>
      </c>
      <c r="F2" s="226" t="s">
        <v>119</v>
      </c>
      <c r="G2" s="226" t="s">
        <v>120</v>
      </c>
      <c r="H2" s="226"/>
      <c r="I2" s="226"/>
      <c r="J2" s="226"/>
      <c r="K2" s="226" t="s">
        <v>121</v>
      </c>
      <c r="L2" s="226"/>
      <c r="M2" s="226"/>
      <c r="N2" s="226"/>
      <c r="O2" s="226" t="s">
        <v>122</v>
      </c>
    </row>
    <row r="3" spans="1:15" ht="42.75">
      <c r="A3" s="226"/>
      <c r="B3" s="226"/>
      <c r="C3" s="228"/>
      <c r="D3" s="226"/>
      <c r="E3" s="226"/>
      <c r="F3" s="226"/>
      <c r="G3" s="112" t="s">
        <v>123</v>
      </c>
      <c r="H3" s="112" t="s">
        <v>124</v>
      </c>
      <c r="I3" s="112" t="s">
        <v>125</v>
      </c>
      <c r="J3" s="112" t="s">
        <v>126</v>
      </c>
      <c r="K3" s="112" t="s">
        <v>127</v>
      </c>
      <c r="L3" s="112"/>
      <c r="M3" s="112" t="s">
        <v>128</v>
      </c>
      <c r="N3" s="112" t="s">
        <v>129</v>
      </c>
      <c r="O3" s="226"/>
    </row>
    <row r="4" spans="1:15" ht="94.5">
      <c r="A4" s="112">
        <v>1</v>
      </c>
      <c r="B4" s="41" t="s">
        <v>26</v>
      </c>
      <c r="C4" s="40" t="s">
        <v>25</v>
      </c>
      <c r="D4" s="42" t="s">
        <v>27</v>
      </c>
      <c r="E4" s="112" t="s">
        <v>133</v>
      </c>
      <c r="F4" s="113">
        <v>6416.62</v>
      </c>
      <c r="G4" s="114"/>
      <c r="H4" s="115"/>
      <c r="I4" s="113">
        <v>0</v>
      </c>
      <c r="J4" s="113">
        <v>103.96</v>
      </c>
      <c r="K4" s="116" t="s">
        <v>132</v>
      </c>
      <c r="L4" s="114"/>
      <c r="M4" s="113">
        <v>6763.26</v>
      </c>
      <c r="N4" s="114"/>
      <c r="O4" s="112"/>
    </row>
    <row r="5" spans="1:15" ht="40.5">
      <c r="A5" s="117">
        <v>2</v>
      </c>
      <c r="B5" s="46" t="s">
        <v>31</v>
      </c>
      <c r="C5" s="40" t="s">
        <v>30</v>
      </c>
      <c r="D5" s="42" t="s">
        <v>27</v>
      </c>
      <c r="E5" s="117" t="s">
        <v>130</v>
      </c>
      <c r="F5" s="113">
        <v>4142.200000000001</v>
      </c>
      <c r="G5" s="113"/>
      <c r="H5" s="113"/>
      <c r="I5" s="113">
        <v>0</v>
      </c>
      <c r="J5" s="113">
        <v>61.19</v>
      </c>
      <c r="K5" s="116" t="s">
        <v>134</v>
      </c>
      <c r="L5" s="113"/>
      <c r="M5" s="113">
        <v>4151.42</v>
      </c>
      <c r="N5" s="113"/>
      <c r="O5" s="113"/>
    </row>
    <row r="6" spans="1:15" ht="15.75">
      <c r="A6" s="112">
        <v>3</v>
      </c>
      <c r="B6" s="41" t="s">
        <v>33</v>
      </c>
      <c r="C6" s="40" t="s">
        <v>32</v>
      </c>
      <c r="D6" s="42" t="s">
        <v>27</v>
      </c>
      <c r="E6" s="119" t="s">
        <v>138</v>
      </c>
      <c r="F6" s="120">
        <v>19.4</v>
      </c>
      <c r="G6" s="120"/>
      <c r="H6" s="120">
        <v>19.4</v>
      </c>
      <c r="I6" s="120">
        <v>0</v>
      </c>
      <c r="J6" s="120">
        <v>0</v>
      </c>
      <c r="K6" s="120"/>
      <c r="L6" s="120"/>
      <c r="M6" s="120" t="s">
        <v>141</v>
      </c>
      <c r="N6" s="120"/>
      <c r="O6" s="74"/>
    </row>
    <row r="7" spans="1:15" ht="28.5">
      <c r="A7" s="117">
        <v>4</v>
      </c>
      <c r="B7" s="41" t="s">
        <v>36</v>
      </c>
      <c r="C7" s="40" t="s">
        <v>35</v>
      </c>
      <c r="D7" s="42" t="s">
        <v>27</v>
      </c>
      <c r="E7" s="119" t="s">
        <v>137</v>
      </c>
      <c r="F7" s="120">
        <v>8.7</v>
      </c>
      <c r="G7" s="120"/>
      <c r="H7" s="120">
        <v>8.7</v>
      </c>
      <c r="I7" s="120">
        <v>0</v>
      </c>
      <c r="J7" s="120">
        <v>0</v>
      </c>
      <c r="K7" s="120"/>
      <c r="L7" s="120"/>
      <c r="M7" s="120" t="s">
        <v>141</v>
      </c>
      <c r="N7" s="120"/>
      <c r="O7" s="74"/>
    </row>
    <row r="8" spans="1:15" ht="85.5">
      <c r="A8" s="112">
        <v>5</v>
      </c>
      <c r="B8" s="41" t="s">
        <v>39</v>
      </c>
      <c r="C8" s="40" t="s">
        <v>38</v>
      </c>
      <c r="D8" s="42" t="s">
        <v>27</v>
      </c>
      <c r="E8" s="119" t="s">
        <v>136</v>
      </c>
      <c r="F8" s="120">
        <v>55218.72</v>
      </c>
      <c r="G8" s="120"/>
      <c r="H8" s="120"/>
      <c r="I8" s="120">
        <v>0</v>
      </c>
      <c r="J8" s="120">
        <v>206.67000000000002</v>
      </c>
      <c r="K8" s="114" t="s">
        <v>139</v>
      </c>
      <c r="L8" s="120"/>
      <c r="M8" s="120">
        <v>55438.26000000001</v>
      </c>
      <c r="N8" s="120"/>
      <c r="O8" s="74"/>
    </row>
  </sheetData>
  <sheetProtection/>
  <mergeCells count="10">
    <mergeCell ref="A1:O1"/>
    <mergeCell ref="A2:A3"/>
    <mergeCell ref="B2:B3"/>
    <mergeCell ref="D2:D3"/>
    <mergeCell ref="E2:E3"/>
    <mergeCell ref="F2:F3"/>
    <mergeCell ref="G2:J2"/>
    <mergeCell ref="K2:N2"/>
    <mergeCell ref="O2:O3"/>
    <mergeCell ref="C2:C3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R40"/>
  <sheetViews>
    <sheetView zoomScalePageLayoutView="0" workbookViewId="0" topLeftCell="A22">
      <selection activeCell="C33" sqref="C33:P40"/>
    </sheetView>
  </sheetViews>
  <sheetFormatPr defaultColWidth="9.00390625" defaultRowHeight="14.25"/>
  <cols>
    <col min="1" max="1" width="6.875" style="38" customWidth="1"/>
    <col min="2" max="16" width="9.00390625" style="38" customWidth="1"/>
    <col min="17" max="17" width="9.00390625" style="104" customWidth="1"/>
    <col min="18" max="18" width="9.00390625" style="105" customWidth="1"/>
    <col min="19" max="16384" width="9.00390625" style="38" customWidth="1"/>
  </cols>
  <sheetData>
    <row r="3" spans="3:15" ht="21">
      <c r="C3" s="233" t="s">
        <v>70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3:15" ht="15.75">
      <c r="C4" s="248" t="s">
        <v>71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</row>
    <row r="5" spans="1:16" ht="42.75">
      <c r="A5" s="247" t="s">
        <v>111</v>
      </c>
      <c r="B5" s="247"/>
      <c r="C5" s="39" t="s">
        <v>11</v>
      </c>
      <c r="D5" s="39" t="s">
        <v>12</v>
      </c>
      <c r="E5" s="39" t="s">
        <v>13</v>
      </c>
      <c r="F5" s="39" t="s">
        <v>14</v>
      </c>
      <c r="G5" s="39" t="s">
        <v>15</v>
      </c>
      <c r="H5" s="39" t="s">
        <v>16</v>
      </c>
      <c r="I5" s="39" t="s">
        <v>17</v>
      </c>
      <c r="J5" s="39" t="s">
        <v>18</v>
      </c>
      <c r="K5" s="39" t="s">
        <v>19</v>
      </c>
      <c r="L5" s="39" t="s">
        <v>20</v>
      </c>
      <c r="M5" s="39" t="s">
        <v>21</v>
      </c>
      <c r="N5" s="39" t="s">
        <v>22</v>
      </c>
      <c r="O5" s="39" t="s">
        <v>23</v>
      </c>
      <c r="P5" s="39" t="s">
        <v>24</v>
      </c>
    </row>
    <row r="6" spans="3:16" ht="15.75">
      <c r="C6" s="40" t="s">
        <v>25</v>
      </c>
      <c r="D6" s="41" t="s">
        <v>26</v>
      </c>
      <c r="E6" s="42" t="s">
        <v>27</v>
      </c>
      <c r="F6" s="43">
        <v>2245.09</v>
      </c>
      <c r="G6" s="50">
        <f>H6</f>
        <v>154.61</v>
      </c>
      <c r="H6" s="44">
        <v>154.61</v>
      </c>
      <c r="I6" s="44" t="s">
        <v>28</v>
      </c>
      <c r="J6" s="44" t="s">
        <v>28</v>
      </c>
      <c r="K6" s="45" t="s">
        <v>29</v>
      </c>
      <c r="L6" s="44">
        <v>2541.08</v>
      </c>
      <c r="M6" s="44" t="s">
        <v>28</v>
      </c>
      <c r="N6" s="44" t="s">
        <v>28</v>
      </c>
      <c r="O6" s="44" t="s">
        <v>28</v>
      </c>
      <c r="P6" s="44" t="s">
        <v>28</v>
      </c>
    </row>
    <row r="7" spans="3:16" ht="15.75">
      <c r="C7" s="40" t="s">
        <v>30</v>
      </c>
      <c r="D7" s="46" t="s">
        <v>31</v>
      </c>
      <c r="E7" s="42" t="s">
        <v>27</v>
      </c>
      <c r="F7" s="43">
        <v>1737.7</v>
      </c>
      <c r="G7" s="50">
        <f>H7</f>
        <v>52.37</v>
      </c>
      <c r="H7" s="44">
        <v>52.37</v>
      </c>
      <c r="I7" s="44" t="s">
        <v>28</v>
      </c>
      <c r="J7" s="44" t="s">
        <v>28</v>
      </c>
      <c r="K7" s="45" t="s">
        <v>29</v>
      </c>
      <c r="L7" s="44">
        <v>1755.74</v>
      </c>
      <c r="M7" s="44" t="s">
        <v>28</v>
      </c>
      <c r="N7" s="44" t="s">
        <v>28</v>
      </c>
      <c r="O7" s="44" t="s">
        <v>28</v>
      </c>
      <c r="P7" s="44" t="s">
        <v>28</v>
      </c>
    </row>
    <row r="8" spans="3:16" ht="15.75">
      <c r="C8" s="40" t="s">
        <v>32</v>
      </c>
      <c r="D8" s="41" t="s">
        <v>33</v>
      </c>
      <c r="E8" s="42" t="s">
        <v>27</v>
      </c>
      <c r="F8" s="44">
        <v>6.35</v>
      </c>
      <c r="G8" s="50">
        <f>H8</f>
        <v>0</v>
      </c>
      <c r="H8" s="44">
        <v>0</v>
      </c>
      <c r="I8" s="45" t="s">
        <v>34</v>
      </c>
      <c r="J8" s="44">
        <v>6.35</v>
      </c>
      <c r="K8" s="44" t="s">
        <v>28</v>
      </c>
      <c r="L8" s="44" t="s">
        <v>28</v>
      </c>
      <c r="M8" s="44" t="s">
        <v>28</v>
      </c>
      <c r="N8" s="44" t="s">
        <v>28</v>
      </c>
      <c r="O8" s="44" t="s">
        <v>28</v>
      </c>
      <c r="P8" s="44" t="s">
        <v>28</v>
      </c>
    </row>
    <row r="9" spans="3:16" ht="28.5">
      <c r="C9" s="40" t="s">
        <v>35</v>
      </c>
      <c r="D9" s="41" t="s">
        <v>36</v>
      </c>
      <c r="E9" s="42" t="s">
        <v>27</v>
      </c>
      <c r="F9" s="44">
        <v>2.1</v>
      </c>
      <c r="G9" s="50">
        <f>H9</f>
        <v>0</v>
      </c>
      <c r="H9" s="44">
        <v>0</v>
      </c>
      <c r="I9" s="45" t="s">
        <v>37</v>
      </c>
      <c r="J9" s="44">
        <v>2.1</v>
      </c>
      <c r="K9" s="44" t="s">
        <v>28</v>
      </c>
      <c r="L9" s="44" t="s">
        <v>28</v>
      </c>
      <c r="M9" s="44" t="s">
        <v>28</v>
      </c>
      <c r="N9" s="44" t="s">
        <v>28</v>
      </c>
      <c r="O9" s="44" t="s">
        <v>28</v>
      </c>
      <c r="P9" s="44" t="s">
        <v>28</v>
      </c>
    </row>
    <row r="10" spans="3:16" ht="15.75">
      <c r="C10" s="40" t="s">
        <v>38</v>
      </c>
      <c r="D10" s="41" t="s">
        <v>39</v>
      </c>
      <c r="E10" s="42" t="s">
        <v>27</v>
      </c>
      <c r="F10" s="45">
        <v>19616.4</v>
      </c>
      <c r="G10" s="50">
        <f>H10</f>
        <v>720.59</v>
      </c>
      <c r="H10" s="44">
        <v>720.59</v>
      </c>
      <c r="I10" s="44" t="s">
        <v>28</v>
      </c>
      <c r="J10" s="44" t="s">
        <v>28</v>
      </c>
      <c r="K10" s="45" t="s">
        <v>29</v>
      </c>
      <c r="L10" s="44">
        <v>19322.02</v>
      </c>
      <c r="M10" s="44" t="s">
        <v>28</v>
      </c>
      <c r="N10" s="44" t="s">
        <v>28</v>
      </c>
      <c r="O10" s="44" t="s">
        <v>28</v>
      </c>
      <c r="P10" s="44" t="s">
        <v>28</v>
      </c>
    </row>
    <row r="13" spans="3:15" ht="21">
      <c r="C13" s="238" t="s">
        <v>87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</row>
    <row r="14" spans="3:15" ht="15.75">
      <c r="C14" s="246" t="s">
        <v>88</v>
      </c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</row>
    <row r="15" spans="1:16" ht="42.75" customHeight="1">
      <c r="A15" s="247" t="s">
        <v>111</v>
      </c>
      <c r="B15" s="247"/>
      <c r="C15" s="39" t="s">
        <v>11</v>
      </c>
      <c r="D15" s="39" t="s">
        <v>12</v>
      </c>
      <c r="E15" s="39" t="s">
        <v>13</v>
      </c>
      <c r="F15" s="39" t="s">
        <v>14</v>
      </c>
      <c r="G15" s="39" t="s">
        <v>15</v>
      </c>
      <c r="H15" s="39" t="s">
        <v>16</v>
      </c>
      <c r="I15" s="39" t="s">
        <v>17</v>
      </c>
      <c r="J15" s="39" t="s">
        <v>18</v>
      </c>
      <c r="K15" s="39" t="s">
        <v>19</v>
      </c>
      <c r="L15" s="39" t="s">
        <v>20</v>
      </c>
      <c r="M15" s="39" t="s">
        <v>21</v>
      </c>
      <c r="N15" s="39" t="s">
        <v>22</v>
      </c>
      <c r="O15" s="39" t="s">
        <v>23</v>
      </c>
      <c r="P15" s="39" t="s">
        <v>24</v>
      </c>
    </row>
    <row r="16" spans="3:16" ht="15.75">
      <c r="C16" s="40" t="s">
        <v>25</v>
      </c>
      <c r="D16" s="41" t="s">
        <v>26</v>
      </c>
      <c r="E16" s="42" t="s">
        <v>27</v>
      </c>
      <c r="F16" s="71">
        <v>1681.49</v>
      </c>
      <c r="G16" s="71">
        <v>51.24</v>
      </c>
      <c r="H16" s="74"/>
      <c r="I16" s="69" t="s">
        <v>28</v>
      </c>
      <c r="J16" s="69" t="s">
        <v>28</v>
      </c>
      <c r="K16" s="70" t="s">
        <v>29</v>
      </c>
      <c r="L16" s="71">
        <v>1784.86</v>
      </c>
      <c r="M16" s="69" t="s">
        <v>28</v>
      </c>
      <c r="N16" s="69" t="s">
        <v>28</v>
      </c>
      <c r="O16" s="69" t="s">
        <v>28</v>
      </c>
      <c r="P16" s="69" t="s">
        <v>28</v>
      </c>
    </row>
    <row r="17" spans="3:16" ht="15.75">
      <c r="C17" s="40" t="s">
        <v>30</v>
      </c>
      <c r="D17" s="46" t="s">
        <v>31</v>
      </c>
      <c r="E17" s="42" t="s">
        <v>27</v>
      </c>
      <c r="F17" s="71">
        <v>1247.5600000000004</v>
      </c>
      <c r="G17" s="71">
        <v>150.57</v>
      </c>
      <c r="H17" s="74"/>
      <c r="I17" s="69" t="s">
        <v>28</v>
      </c>
      <c r="J17" s="69" t="s">
        <v>28</v>
      </c>
      <c r="K17" s="70" t="s">
        <v>29</v>
      </c>
      <c r="L17" s="71">
        <v>1149.3600000000001</v>
      </c>
      <c r="M17" s="69" t="s">
        <v>28</v>
      </c>
      <c r="N17" s="69" t="s">
        <v>28</v>
      </c>
      <c r="O17" s="69" t="s">
        <v>28</v>
      </c>
      <c r="P17" s="69" t="s">
        <v>28</v>
      </c>
    </row>
    <row r="18" spans="3:16" ht="15.75">
      <c r="C18" s="40" t="s">
        <v>32</v>
      </c>
      <c r="D18" s="41" t="s">
        <v>33</v>
      </c>
      <c r="E18" s="42" t="s">
        <v>27</v>
      </c>
      <c r="F18" s="69">
        <v>6.7</v>
      </c>
      <c r="G18" s="69">
        <v>0</v>
      </c>
      <c r="H18" s="74"/>
      <c r="I18" s="73" t="s">
        <v>34</v>
      </c>
      <c r="J18" s="69">
        <v>6.7</v>
      </c>
      <c r="K18" s="69" t="s">
        <v>28</v>
      </c>
      <c r="L18" s="69" t="s">
        <v>28</v>
      </c>
      <c r="M18" s="69" t="s">
        <v>28</v>
      </c>
      <c r="N18" s="69" t="s">
        <v>28</v>
      </c>
      <c r="O18" s="69" t="s">
        <v>28</v>
      </c>
      <c r="P18" s="69" t="s">
        <v>28</v>
      </c>
    </row>
    <row r="19" spans="3:16" ht="28.5">
      <c r="C19" s="40" t="s">
        <v>35</v>
      </c>
      <c r="D19" s="41" t="s">
        <v>36</v>
      </c>
      <c r="E19" s="42" t="s">
        <v>27</v>
      </c>
      <c r="F19" s="69">
        <v>3.3</v>
      </c>
      <c r="G19" s="69">
        <v>0</v>
      </c>
      <c r="H19" s="74"/>
      <c r="I19" s="73" t="s">
        <v>37</v>
      </c>
      <c r="J19" s="69">
        <v>3.3</v>
      </c>
      <c r="K19" s="69" t="s">
        <v>28</v>
      </c>
      <c r="L19" s="69" t="s">
        <v>28</v>
      </c>
      <c r="M19" s="69" t="s">
        <v>28</v>
      </c>
      <c r="N19" s="69" t="s">
        <v>28</v>
      </c>
      <c r="O19" s="69" t="s">
        <v>28</v>
      </c>
      <c r="P19" s="69" t="s">
        <v>28</v>
      </c>
    </row>
    <row r="20" spans="3:16" ht="15.75">
      <c r="C20" s="40" t="s">
        <v>38</v>
      </c>
      <c r="D20" s="41" t="s">
        <v>39</v>
      </c>
      <c r="E20" s="42" t="s">
        <v>27</v>
      </c>
      <c r="F20" s="70">
        <v>17596.65</v>
      </c>
      <c r="G20" s="69">
        <v>251.8</v>
      </c>
      <c r="H20" s="74"/>
      <c r="I20" s="69" t="s">
        <v>28</v>
      </c>
      <c r="J20" s="69" t="s">
        <v>28</v>
      </c>
      <c r="K20" s="70" t="s">
        <v>29</v>
      </c>
      <c r="L20" s="69">
        <v>18065.44</v>
      </c>
      <c r="M20" s="69" t="s">
        <v>28</v>
      </c>
      <c r="N20" s="69" t="s">
        <v>28</v>
      </c>
      <c r="O20" s="69" t="s">
        <v>28</v>
      </c>
      <c r="P20" s="69" t="s">
        <v>28</v>
      </c>
    </row>
    <row r="23" spans="3:15" ht="21">
      <c r="C23" s="242" t="s">
        <v>109</v>
      </c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</row>
    <row r="24" spans="3:15" ht="15.75">
      <c r="C24" s="245" t="s">
        <v>108</v>
      </c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</row>
    <row r="25" spans="1:16" ht="42.75">
      <c r="A25" s="247" t="s">
        <v>111</v>
      </c>
      <c r="B25" s="247"/>
      <c r="C25" s="39" t="s">
        <v>11</v>
      </c>
      <c r="D25" s="39" t="s">
        <v>12</v>
      </c>
      <c r="E25" s="39" t="s">
        <v>13</v>
      </c>
      <c r="F25" s="39" t="s">
        <v>14</v>
      </c>
      <c r="G25" s="39" t="s">
        <v>15</v>
      </c>
      <c r="H25" s="39" t="s">
        <v>16</v>
      </c>
      <c r="I25" s="39" t="s">
        <v>17</v>
      </c>
      <c r="J25" s="39" t="s">
        <v>18</v>
      </c>
      <c r="K25" s="39" t="s">
        <v>19</v>
      </c>
      <c r="L25" s="39" t="s">
        <v>20</v>
      </c>
      <c r="M25" s="39" t="s">
        <v>21</v>
      </c>
      <c r="N25" s="39" t="s">
        <v>22</v>
      </c>
      <c r="O25" s="39" t="s">
        <v>23</v>
      </c>
      <c r="P25" s="39" t="s">
        <v>24</v>
      </c>
    </row>
    <row r="26" spans="3:16" ht="15.75">
      <c r="C26" s="40" t="s">
        <v>25</v>
      </c>
      <c r="D26" s="41" t="s">
        <v>26</v>
      </c>
      <c r="E26" s="42" t="s">
        <v>27</v>
      </c>
      <c r="F26" s="69">
        <v>2490.0399999999995</v>
      </c>
      <c r="G26" s="69">
        <v>103.96</v>
      </c>
      <c r="H26" s="69"/>
      <c r="I26" s="69" t="s">
        <v>28</v>
      </c>
      <c r="J26" s="69" t="s">
        <v>28</v>
      </c>
      <c r="K26" s="69" t="s">
        <v>29</v>
      </c>
      <c r="L26" s="69">
        <v>2437.32</v>
      </c>
      <c r="M26" s="69" t="s">
        <v>28</v>
      </c>
      <c r="N26" s="69" t="s">
        <v>28</v>
      </c>
      <c r="O26" s="69" t="s">
        <v>28</v>
      </c>
      <c r="P26" s="69" t="s">
        <v>28</v>
      </c>
    </row>
    <row r="27" spans="3:16" ht="15.75">
      <c r="C27" s="40" t="s">
        <v>30</v>
      </c>
      <c r="D27" s="46" t="s">
        <v>31</v>
      </c>
      <c r="E27" s="42" t="s">
        <v>27</v>
      </c>
      <c r="F27" s="69">
        <v>1156.9400000000003</v>
      </c>
      <c r="G27" s="69">
        <v>61.19</v>
      </c>
      <c r="H27" s="69"/>
      <c r="I27" s="69" t="s">
        <v>28</v>
      </c>
      <c r="J27" s="69" t="s">
        <v>28</v>
      </c>
      <c r="K27" s="69" t="s">
        <v>29</v>
      </c>
      <c r="L27" s="69">
        <v>1246.32</v>
      </c>
      <c r="M27" s="69" t="s">
        <v>28</v>
      </c>
      <c r="N27" s="69" t="s">
        <v>28</v>
      </c>
      <c r="O27" s="69" t="s">
        <v>28</v>
      </c>
      <c r="P27" s="69" t="s">
        <v>28</v>
      </c>
    </row>
    <row r="28" spans="3:16" ht="15.75">
      <c r="C28" s="40" t="s">
        <v>32</v>
      </c>
      <c r="D28" s="41" t="s">
        <v>33</v>
      </c>
      <c r="E28" s="42" t="s">
        <v>27</v>
      </c>
      <c r="F28" s="69">
        <v>6.35</v>
      </c>
      <c r="G28" s="69">
        <v>0</v>
      </c>
      <c r="H28" s="69"/>
      <c r="I28" s="69" t="s">
        <v>34</v>
      </c>
      <c r="J28" s="69">
        <v>6.35</v>
      </c>
      <c r="K28" s="69" t="s">
        <v>28</v>
      </c>
      <c r="L28" s="69" t="s">
        <v>28</v>
      </c>
      <c r="M28" s="69" t="s">
        <v>28</v>
      </c>
      <c r="N28" s="69" t="s">
        <v>28</v>
      </c>
      <c r="O28" s="69" t="s">
        <v>28</v>
      </c>
      <c r="P28" s="69" t="s">
        <v>28</v>
      </c>
    </row>
    <row r="29" spans="3:16" ht="28.5">
      <c r="C29" s="40" t="s">
        <v>35</v>
      </c>
      <c r="D29" s="41" t="s">
        <v>36</v>
      </c>
      <c r="E29" s="42" t="s">
        <v>27</v>
      </c>
      <c r="F29" s="69">
        <v>3.3</v>
      </c>
      <c r="G29" s="69">
        <v>0</v>
      </c>
      <c r="H29" s="69"/>
      <c r="I29" s="69" t="s">
        <v>37</v>
      </c>
      <c r="J29" s="69">
        <v>3.3</v>
      </c>
      <c r="K29" s="69" t="s">
        <v>28</v>
      </c>
      <c r="L29" s="69" t="s">
        <v>28</v>
      </c>
      <c r="M29" s="69" t="s">
        <v>28</v>
      </c>
      <c r="N29" s="69" t="s">
        <v>28</v>
      </c>
      <c r="O29" s="69" t="s">
        <v>28</v>
      </c>
      <c r="P29" s="69" t="s">
        <v>28</v>
      </c>
    </row>
    <row r="30" spans="3:16" ht="15.75">
      <c r="C30" s="40" t="s">
        <v>38</v>
      </c>
      <c r="D30" s="41" t="s">
        <v>39</v>
      </c>
      <c r="E30" s="42" t="s">
        <v>27</v>
      </c>
      <c r="F30" s="69">
        <v>18005.67</v>
      </c>
      <c r="G30" s="69">
        <v>206.67000000000002</v>
      </c>
      <c r="H30" s="69"/>
      <c r="I30" s="69" t="s">
        <v>28</v>
      </c>
      <c r="J30" s="69" t="s">
        <v>28</v>
      </c>
      <c r="K30" s="69" t="s">
        <v>29</v>
      </c>
      <c r="L30" s="69">
        <v>18050.800000000003</v>
      </c>
      <c r="M30" s="69" t="s">
        <v>28</v>
      </c>
      <c r="N30" s="69" t="s">
        <v>28</v>
      </c>
      <c r="O30" s="69" t="s">
        <v>28</v>
      </c>
      <c r="P30" s="69" t="s">
        <v>28</v>
      </c>
    </row>
    <row r="33" spans="3:15" ht="21">
      <c r="C33" s="244" t="s">
        <v>110</v>
      </c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</row>
    <row r="34" spans="3:15" ht="15.75">
      <c r="C34" s="245" t="s">
        <v>108</v>
      </c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</row>
    <row r="35" spans="3:18" ht="42.75">
      <c r="C35" s="39" t="s">
        <v>11</v>
      </c>
      <c r="D35" s="39" t="s">
        <v>12</v>
      </c>
      <c r="E35" s="39" t="s">
        <v>13</v>
      </c>
      <c r="F35" s="39" t="s">
        <v>14</v>
      </c>
      <c r="G35" s="99" t="s">
        <v>114</v>
      </c>
      <c r="H35" s="102" t="s">
        <v>16</v>
      </c>
      <c r="I35" s="39" t="s">
        <v>17</v>
      </c>
      <c r="J35" s="39" t="s">
        <v>18</v>
      </c>
      <c r="K35" s="39" t="s">
        <v>19</v>
      </c>
      <c r="L35" s="39" t="s">
        <v>20</v>
      </c>
      <c r="M35" s="39" t="s">
        <v>21</v>
      </c>
      <c r="N35" s="39" t="s">
        <v>22</v>
      </c>
      <c r="O35" s="39" t="s">
        <v>23</v>
      </c>
      <c r="P35" s="39" t="s">
        <v>24</v>
      </c>
      <c r="Q35" s="100" t="s">
        <v>112</v>
      </c>
      <c r="R35" s="101" t="s">
        <v>113</v>
      </c>
    </row>
    <row r="36" spans="3:18" ht="16.5" thickBot="1">
      <c r="C36" s="40" t="s">
        <v>25</v>
      </c>
      <c r="D36" s="41" t="s">
        <v>26</v>
      </c>
      <c r="E36" s="42" t="s">
        <v>27</v>
      </c>
      <c r="F36" s="98">
        <f>F26+F16+F6</f>
        <v>6416.62</v>
      </c>
      <c r="G36" s="106">
        <f>F36-L36</f>
        <v>-346.6400000000003</v>
      </c>
      <c r="H36" s="103">
        <v>103.96</v>
      </c>
      <c r="I36" s="98" t="s">
        <v>28</v>
      </c>
      <c r="J36" s="98" t="s">
        <v>28</v>
      </c>
      <c r="K36" s="98" t="s">
        <v>29</v>
      </c>
      <c r="L36" s="98">
        <f>L26+L16+L6</f>
        <v>6763.26</v>
      </c>
      <c r="M36" s="98" t="s">
        <v>28</v>
      </c>
      <c r="N36" s="98" t="s">
        <v>28</v>
      </c>
      <c r="O36" s="98" t="s">
        <v>28</v>
      </c>
      <c r="P36" s="98" t="s">
        <v>28</v>
      </c>
      <c r="Q36" s="107">
        <v>450.6</v>
      </c>
      <c r="R36" s="108">
        <f>Q36+G36</f>
        <v>103.9599999999997</v>
      </c>
    </row>
    <row r="37" spans="3:18" ht="16.5" thickBot="1">
      <c r="C37" s="40" t="s">
        <v>30</v>
      </c>
      <c r="D37" s="46" t="s">
        <v>31</v>
      </c>
      <c r="E37" s="42" t="s">
        <v>27</v>
      </c>
      <c r="F37" s="98">
        <f>F27+F17+F7</f>
        <v>4142.200000000001</v>
      </c>
      <c r="G37" s="106">
        <f>F37-L37</f>
        <v>-9.219999999999345</v>
      </c>
      <c r="H37" s="103">
        <v>61.19</v>
      </c>
      <c r="I37" s="98" t="s">
        <v>28</v>
      </c>
      <c r="J37" s="98" t="s">
        <v>28</v>
      </c>
      <c r="K37" s="98" t="s">
        <v>29</v>
      </c>
      <c r="L37" s="98">
        <f>L27+L17+L7</f>
        <v>4151.42</v>
      </c>
      <c r="M37" s="98" t="s">
        <v>28</v>
      </c>
      <c r="N37" s="98" t="s">
        <v>28</v>
      </c>
      <c r="O37" s="98" t="s">
        <v>28</v>
      </c>
      <c r="P37" s="98" t="s">
        <v>28</v>
      </c>
      <c r="Q37" s="107">
        <v>70.41</v>
      </c>
      <c r="R37" s="108">
        <f>Q37+G37</f>
        <v>61.19000000000065</v>
      </c>
    </row>
    <row r="38" spans="3:18" ht="16.5" thickBot="1">
      <c r="C38" s="40" t="s">
        <v>32</v>
      </c>
      <c r="D38" s="41" t="s">
        <v>33</v>
      </c>
      <c r="E38" s="42" t="s">
        <v>27</v>
      </c>
      <c r="F38" s="98">
        <f>F28+F18+F8</f>
        <v>19.4</v>
      </c>
      <c r="G38" s="106">
        <f>F38-J38</f>
        <v>0</v>
      </c>
      <c r="H38" s="103">
        <v>0</v>
      </c>
      <c r="I38" s="98" t="s">
        <v>34</v>
      </c>
      <c r="J38" s="98">
        <f>J28+J18+J8</f>
        <v>19.4</v>
      </c>
      <c r="K38" s="98" t="s">
        <v>28</v>
      </c>
      <c r="L38" s="98" t="s">
        <v>28</v>
      </c>
      <c r="M38" s="98" t="s">
        <v>28</v>
      </c>
      <c r="N38" s="98" t="s">
        <v>28</v>
      </c>
      <c r="O38" s="98" t="s">
        <v>28</v>
      </c>
      <c r="P38" s="98" t="s">
        <v>28</v>
      </c>
      <c r="Q38" s="107">
        <v>0</v>
      </c>
      <c r="R38" s="108">
        <f>Q38+G38</f>
        <v>0</v>
      </c>
    </row>
    <row r="39" spans="3:18" ht="29.25" thickBot="1">
      <c r="C39" s="40" t="s">
        <v>35</v>
      </c>
      <c r="D39" s="41" t="s">
        <v>36</v>
      </c>
      <c r="E39" s="42" t="s">
        <v>27</v>
      </c>
      <c r="F39" s="98">
        <f>F29+F19+F9</f>
        <v>8.7</v>
      </c>
      <c r="G39" s="106">
        <f>F39-J39</f>
        <v>0</v>
      </c>
      <c r="H39" s="103">
        <v>0</v>
      </c>
      <c r="I39" s="98" t="s">
        <v>37</v>
      </c>
      <c r="J39" s="98">
        <f>J29+J19+J9</f>
        <v>8.7</v>
      </c>
      <c r="K39" s="98" t="s">
        <v>28</v>
      </c>
      <c r="L39" s="98" t="s">
        <v>28</v>
      </c>
      <c r="M39" s="98" t="s">
        <v>28</v>
      </c>
      <c r="N39" s="98" t="s">
        <v>28</v>
      </c>
      <c r="O39" s="98" t="s">
        <v>28</v>
      </c>
      <c r="P39" s="98" t="s">
        <v>28</v>
      </c>
      <c r="Q39" s="107">
        <v>0</v>
      </c>
      <c r="R39" s="108">
        <f>Q39+G39</f>
        <v>0</v>
      </c>
    </row>
    <row r="40" spans="3:18" ht="16.5" thickBot="1">
      <c r="C40" s="40" t="s">
        <v>38</v>
      </c>
      <c r="D40" s="41" t="s">
        <v>39</v>
      </c>
      <c r="E40" s="42" t="s">
        <v>27</v>
      </c>
      <c r="F40" s="98">
        <f>F30+F20+F10</f>
        <v>55218.72</v>
      </c>
      <c r="G40" s="106">
        <f>F40-L40</f>
        <v>-219.54000000000815</v>
      </c>
      <c r="H40" s="103">
        <v>206.67000000000002</v>
      </c>
      <c r="I40" s="98" t="s">
        <v>28</v>
      </c>
      <c r="J40" s="98" t="s">
        <v>28</v>
      </c>
      <c r="K40" s="98" t="s">
        <v>29</v>
      </c>
      <c r="L40" s="98">
        <f>L30+L20+L10</f>
        <v>55438.26000000001</v>
      </c>
      <c r="M40" s="98" t="s">
        <v>28</v>
      </c>
      <c r="N40" s="98" t="s">
        <v>28</v>
      </c>
      <c r="O40" s="98" t="s">
        <v>28</v>
      </c>
      <c r="P40" s="98" t="s">
        <v>28</v>
      </c>
      <c r="Q40" s="107">
        <v>426.21</v>
      </c>
      <c r="R40" s="108">
        <f>Q40+G40</f>
        <v>206.66999999999183</v>
      </c>
    </row>
  </sheetData>
  <sheetProtection/>
  <mergeCells count="11">
    <mergeCell ref="C24:O24"/>
    <mergeCell ref="C33:O33"/>
    <mergeCell ref="C34:O34"/>
    <mergeCell ref="A15:B15"/>
    <mergeCell ref="A25:B25"/>
    <mergeCell ref="A5:B5"/>
    <mergeCell ref="C3:O3"/>
    <mergeCell ref="C4:O4"/>
    <mergeCell ref="C13:O13"/>
    <mergeCell ref="C14:O14"/>
    <mergeCell ref="C23:O23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A17"/>
  <sheetViews>
    <sheetView zoomScalePageLayoutView="0" workbookViewId="0" topLeftCell="A1">
      <selection activeCell="A3" sqref="A3:N10"/>
    </sheetView>
  </sheetViews>
  <sheetFormatPr defaultColWidth="9.00390625" defaultRowHeight="14.25"/>
  <cols>
    <col min="1" max="3" width="9.00390625" style="38" customWidth="1"/>
    <col min="4" max="4" width="9.50390625" style="38" bestFit="1" customWidth="1"/>
    <col min="5" max="14" width="9.00390625" style="38" customWidth="1"/>
    <col min="15" max="17" width="9.00390625" style="52" customWidth="1"/>
    <col min="18" max="18" width="10.625" style="52" customWidth="1"/>
    <col min="19" max="19" width="9.00390625" style="52" customWidth="1"/>
    <col min="20" max="20" width="23.125" style="52" customWidth="1"/>
    <col min="21" max="22" width="9.00390625" style="52" customWidth="1"/>
    <col min="23" max="23" width="23.125" style="52" customWidth="1"/>
    <col min="24" max="24" width="12.50390625" style="52" customWidth="1"/>
    <col min="25" max="16384" width="9.00390625" style="38" customWidth="1"/>
  </cols>
  <sheetData>
    <row r="2" spans="1:15" ht="14.25">
      <c r="A2" s="37" t="s">
        <v>8</v>
      </c>
      <c r="O2" s="51" t="s">
        <v>46</v>
      </c>
    </row>
    <row r="3" spans="1:27" ht="21">
      <c r="A3" s="249" t="s">
        <v>147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O3" s="250" t="s">
        <v>152</v>
      </c>
      <c r="P3" s="239"/>
      <c r="Q3" s="239"/>
      <c r="R3" s="239"/>
      <c r="S3" s="239"/>
      <c r="T3" s="239"/>
      <c r="U3" s="239"/>
      <c r="V3" s="239"/>
      <c r="W3" s="239"/>
      <c r="X3" s="239"/>
      <c r="Y3" s="48"/>
      <c r="Z3" s="48"/>
      <c r="AA3" s="48"/>
    </row>
    <row r="4" spans="1:27" ht="16.5" thickBot="1">
      <c r="A4" s="251" t="s">
        <v>148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O4" s="252" t="s">
        <v>153</v>
      </c>
      <c r="P4" s="241"/>
      <c r="Q4" s="241"/>
      <c r="R4" s="241"/>
      <c r="S4" s="241"/>
      <c r="T4" s="241"/>
      <c r="U4" s="241"/>
      <c r="V4" s="241"/>
      <c r="W4" s="241"/>
      <c r="X4" s="241"/>
      <c r="Y4" s="49"/>
      <c r="Z4" s="49"/>
      <c r="AA4" s="49"/>
    </row>
    <row r="5" spans="1:24" ht="43.5" thickBot="1">
      <c r="A5" s="39" t="s">
        <v>11</v>
      </c>
      <c r="B5" s="39" t="s">
        <v>12</v>
      </c>
      <c r="C5" s="39" t="s">
        <v>13</v>
      </c>
      <c r="D5" s="39" t="s">
        <v>14</v>
      </c>
      <c r="E5" s="39" t="s">
        <v>15</v>
      </c>
      <c r="F5" s="39" t="s">
        <v>16</v>
      </c>
      <c r="G5" s="39" t="s">
        <v>17</v>
      </c>
      <c r="H5" s="39" t="s">
        <v>18</v>
      </c>
      <c r="I5" s="39" t="s">
        <v>19</v>
      </c>
      <c r="J5" s="39" t="s">
        <v>20</v>
      </c>
      <c r="K5" s="39" t="s">
        <v>21</v>
      </c>
      <c r="L5" s="39" t="s">
        <v>22</v>
      </c>
      <c r="M5" s="39" t="s">
        <v>23</v>
      </c>
      <c r="N5" s="39" t="s">
        <v>24</v>
      </c>
      <c r="O5" s="53" t="s">
        <v>11</v>
      </c>
      <c r="P5" s="54" t="s">
        <v>12</v>
      </c>
      <c r="Q5" s="54" t="s">
        <v>49</v>
      </c>
      <c r="R5" s="54" t="s">
        <v>50</v>
      </c>
      <c r="S5" s="54" t="s">
        <v>51</v>
      </c>
      <c r="T5" s="54" t="s">
        <v>52</v>
      </c>
      <c r="U5" s="54" t="s">
        <v>53</v>
      </c>
      <c r="V5" s="54" t="s">
        <v>54</v>
      </c>
      <c r="W5" s="54" t="s">
        <v>55</v>
      </c>
      <c r="X5" s="54" t="s">
        <v>56</v>
      </c>
    </row>
    <row r="6" spans="1:24" ht="29.25" thickBot="1">
      <c r="A6" s="40" t="s">
        <v>25</v>
      </c>
      <c r="B6" s="41" t="s">
        <v>26</v>
      </c>
      <c r="C6" s="42" t="s">
        <v>27</v>
      </c>
      <c r="D6" s="130">
        <v>3296.4</v>
      </c>
      <c r="E6" s="130">
        <v>37.54</v>
      </c>
      <c r="F6" s="130"/>
      <c r="G6" s="130" t="s">
        <v>28</v>
      </c>
      <c r="H6" s="130" t="s">
        <v>28</v>
      </c>
      <c r="I6" s="130" t="s">
        <v>29</v>
      </c>
      <c r="J6" s="130">
        <v>3362.82</v>
      </c>
      <c r="K6" s="130" t="s">
        <v>28</v>
      </c>
      <c r="L6" s="130" t="s">
        <v>28</v>
      </c>
      <c r="M6" s="130" t="s">
        <v>28</v>
      </c>
      <c r="N6" s="130" t="s">
        <v>28</v>
      </c>
      <c r="O6" s="55" t="s">
        <v>25</v>
      </c>
      <c r="P6" s="56" t="s">
        <v>26</v>
      </c>
      <c r="Q6" s="61">
        <v>2023.7</v>
      </c>
      <c r="R6" s="61">
        <f>J6</f>
        <v>3362.82</v>
      </c>
      <c r="S6" s="72" t="s">
        <v>57</v>
      </c>
      <c r="T6" s="133" t="s">
        <v>80</v>
      </c>
      <c r="U6" s="61"/>
      <c r="V6" s="72" t="s">
        <v>59</v>
      </c>
      <c r="W6" s="133" t="s">
        <v>80</v>
      </c>
      <c r="X6" s="72" t="s">
        <v>60</v>
      </c>
    </row>
    <row r="7" spans="1:24" ht="16.5" thickBot="1">
      <c r="A7" s="40" t="s">
        <v>30</v>
      </c>
      <c r="B7" s="46" t="s">
        <v>31</v>
      </c>
      <c r="C7" s="42" t="s">
        <v>27</v>
      </c>
      <c r="D7" s="130">
        <v>1482.21</v>
      </c>
      <c r="E7" s="130">
        <v>100.6</v>
      </c>
      <c r="F7" s="130"/>
      <c r="G7" s="130" t="s">
        <v>28</v>
      </c>
      <c r="H7" s="130" t="s">
        <v>28</v>
      </c>
      <c r="I7" s="130" t="s">
        <v>29</v>
      </c>
      <c r="J7" s="130">
        <v>1442.8</v>
      </c>
      <c r="K7" s="130" t="s">
        <v>28</v>
      </c>
      <c r="L7" s="130" t="s">
        <v>28</v>
      </c>
      <c r="M7" s="130" t="s">
        <v>28</v>
      </c>
      <c r="N7" s="130" t="s">
        <v>28</v>
      </c>
      <c r="O7" s="55" t="s">
        <v>30</v>
      </c>
      <c r="P7" s="59" t="s">
        <v>31</v>
      </c>
      <c r="Q7" s="61">
        <v>2023.7</v>
      </c>
      <c r="R7" s="61">
        <f>J7</f>
        <v>1442.8</v>
      </c>
      <c r="S7" s="72" t="s">
        <v>57</v>
      </c>
      <c r="T7" s="133" t="s">
        <v>81</v>
      </c>
      <c r="U7" s="61"/>
      <c r="V7" s="72" t="s">
        <v>59</v>
      </c>
      <c r="W7" s="133" t="s">
        <v>81</v>
      </c>
      <c r="X7" s="72" t="s">
        <v>60</v>
      </c>
    </row>
    <row r="8" spans="1:24" ht="29.25" thickBot="1">
      <c r="A8" s="40" t="s">
        <v>32</v>
      </c>
      <c r="B8" s="41" t="s">
        <v>33</v>
      </c>
      <c r="C8" s="42" t="s">
        <v>27</v>
      </c>
      <c r="D8" s="130">
        <v>6.7</v>
      </c>
      <c r="E8" s="130">
        <v>0</v>
      </c>
      <c r="F8" s="130"/>
      <c r="G8" s="130" t="s">
        <v>34</v>
      </c>
      <c r="H8" s="130">
        <v>6.7</v>
      </c>
      <c r="I8" s="130" t="s">
        <v>28</v>
      </c>
      <c r="J8" s="130" t="s">
        <v>28</v>
      </c>
      <c r="K8" s="130" t="s">
        <v>28</v>
      </c>
      <c r="L8" s="130" t="s">
        <v>28</v>
      </c>
      <c r="M8" s="130" t="s">
        <v>28</v>
      </c>
      <c r="N8" s="130" t="s">
        <v>28</v>
      </c>
      <c r="O8" s="55" t="s">
        <v>38</v>
      </c>
      <c r="P8" s="56" t="s">
        <v>39</v>
      </c>
      <c r="Q8" s="61">
        <v>2023.7</v>
      </c>
      <c r="R8" s="61">
        <f>J10</f>
        <v>17168.4</v>
      </c>
      <c r="S8" s="72" t="s">
        <v>57</v>
      </c>
      <c r="T8" s="133" t="s">
        <v>150</v>
      </c>
      <c r="U8" s="61"/>
      <c r="V8" s="72" t="s">
        <v>59</v>
      </c>
      <c r="W8" s="133" t="s">
        <v>150</v>
      </c>
      <c r="X8" s="72" t="s">
        <v>60</v>
      </c>
    </row>
    <row r="9" spans="1:24" ht="29.25" thickBot="1">
      <c r="A9" s="40" t="s">
        <v>35</v>
      </c>
      <c r="B9" s="41" t="s">
        <v>36</v>
      </c>
      <c r="C9" s="42" t="s">
        <v>27</v>
      </c>
      <c r="D9" s="130">
        <v>3.1</v>
      </c>
      <c r="E9" s="130">
        <v>0</v>
      </c>
      <c r="F9" s="130"/>
      <c r="G9" s="130" t="s">
        <v>37</v>
      </c>
      <c r="H9" s="130">
        <v>3.1</v>
      </c>
      <c r="I9" s="130" t="s">
        <v>28</v>
      </c>
      <c r="J9" s="130" t="s">
        <v>28</v>
      </c>
      <c r="K9" s="130" t="s">
        <v>28</v>
      </c>
      <c r="L9" s="130" t="s">
        <v>28</v>
      </c>
      <c r="M9" s="130" t="s">
        <v>28</v>
      </c>
      <c r="N9" s="130" t="s">
        <v>28</v>
      </c>
      <c r="O9" s="60" t="s">
        <v>63</v>
      </c>
      <c r="P9" s="61"/>
      <c r="Q9" s="61"/>
      <c r="R9" s="61">
        <f>SUM(R6:R8)</f>
        <v>21974.02</v>
      </c>
      <c r="S9" s="61"/>
      <c r="T9" s="61"/>
      <c r="U9" s="61"/>
      <c r="V9" s="61"/>
      <c r="W9" s="61"/>
      <c r="X9" s="61"/>
    </row>
    <row r="10" spans="1:15" ht="15.75">
      <c r="A10" s="40" t="s">
        <v>38</v>
      </c>
      <c r="B10" s="41" t="s">
        <v>39</v>
      </c>
      <c r="C10" s="42" t="s">
        <v>27</v>
      </c>
      <c r="D10" s="130">
        <v>17834.31</v>
      </c>
      <c r="E10" s="130">
        <v>872.5799999999999</v>
      </c>
      <c r="F10" s="130"/>
      <c r="G10" s="130" t="s">
        <v>28</v>
      </c>
      <c r="H10" s="130" t="s">
        <v>28</v>
      </c>
      <c r="I10" s="130" t="s">
        <v>29</v>
      </c>
      <c r="J10" s="130">
        <v>17168.4</v>
      </c>
      <c r="K10" s="130" t="s">
        <v>28</v>
      </c>
      <c r="L10" s="130" t="s">
        <v>28</v>
      </c>
      <c r="M10" s="130" t="s">
        <v>28</v>
      </c>
      <c r="N10" s="130" t="s">
        <v>28</v>
      </c>
      <c r="O10" s="62"/>
    </row>
    <row r="11" spans="1:15" ht="14.25">
      <c r="A11" s="47"/>
      <c r="O11" s="51" t="s">
        <v>40</v>
      </c>
    </row>
    <row r="12" spans="1:24" ht="14.25">
      <c r="A12" s="37" t="s">
        <v>40</v>
      </c>
      <c r="O12" s="235" t="s">
        <v>64</v>
      </c>
      <c r="P12" s="235"/>
      <c r="Q12" s="235"/>
      <c r="R12" s="235"/>
      <c r="S12" s="235"/>
      <c r="T12" s="235"/>
      <c r="U12" s="235"/>
      <c r="V12" s="235"/>
      <c r="W12" s="235"/>
      <c r="X12" s="235"/>
    </row>
    <row r="13" spans="1:24" ht="14.25">
      <c r="A13" s="232" t="s">
        <v>41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O13" s="235" t="s">
        <v>65</v>
      </c>
      <c r="P13" s="235"/>
      <c r="Q13" s="235"/>
      <c r="R13" s="235"/>
      <c r="S13" s="235"/>
      <c r="T13" s="235"/>
      <c r="U13" s="235"/>
      <c r="V13" s="235"/>
      <c r="W13" s="235"/>
      <c r="X13" s="235"/>
    </row>
    <row r="14" spans="1:24" ht="14.25">
      <c r="A14" s="232" t="s">
        <v>42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O14" s="235" t="s">
        <v>66</v>
      </c>
      <c r="P14" s="235"/>
      <c r="Q14" s="235"/>
      <c r="R14" s="235"/>
      <c r="S14" s="235"/>
      <c r="T14" s="235"/>
      <c r="U14" s="235"/>
      <c r="V14" s="235"/>
      <c r="W14" s="235"/>
      <c r="X14" s="235"/>
    </row>
    <row r="15" spans="1:24" ht="14.25">
      <c r="A15" s="232" t="s">
        <v>43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O15" s="235" t="s">
        <v>67</v>
      </c>
      <c r="P15" s="235"/>
      <c r="Q15" s="235"/>
      <c r="R15" s="235"/>
      <c r="S15" s="235"/>
      <c r="T15" s="235"/>
      <c r="U15" s="235"/>
      <c r="V15" s="235"/>
      <c r="W15" s="235"/>
      <c r="X15" s="235"/>
    </row>
    <row r="16" spans="1:24" ht="14.25">
      <c r="A16" s="232" t="s">
        <v>44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O16" s="235" t="s">
        <v>68</v>
      </c>
      <c r="P16" s="235"/>
      <c r="Q16" s="235"/>
      <c r="R16" s="235"/>
      <c r="S16" s="235"/>
      <c r="T16" s="235"/>
      <c r="U16" s="235"/>
      <c r="V16" s="235"/>
      <c r="W16" s="235"/>
      <c r="X16" s="235"/>
    </row>
    <row r="17" spans="1:24" ht="14.25">
      <c r="A17" s="232" t="s">
        <v>45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O17" s="235" t="s">
        <v>69</v>
      </c>
      <c r="P17" s="235"/>
      <c r="Q17" s="235"/>
      <c r="R17" s="235"/>
      <c r="S17" s="235"/>
      <c r="T17" s="235"/>
      <c r="U17" s="235"/>
      <c r="V17" s="235"/>
      <c r="W17" s="235"/>
      <c r="X17" s="235"/>
    </row>
  </sheetData>
  <sheetProtection/>
  <mergeCells count="15">
    <mergeCell ref="A17:M17"/>
    <mergeCell ref="O17:X17"/>
    <mergeCell ref="A14:M14"/>
    <mergeCell ref="O14:X14"/>
    <mergeCell ref="A15:M15"/>
    <mergeCell ref="O15:X15"/>
    <mergeCell ref="A16:M16"/>
    <mergeCell ref="O16:X16"/>
    <mergeCell ref="A3:M3"/>
    <mergeCell ref="O3:X3"/>
    <mergeCell ref="A4:M4"/>
    <mergeCell ref="O4:X4"/>
    <mergeCell ref="O12:X12"/>
    <mergeCell ref="A13:M13"/>
    <mergeCell ref="O13:X13"/>
  </mergeCells>
  <printOptions/>
  <pageMargins left="0.7480314960629921" right="0.7480314960629921" top="0.984251968503937" bottom="0.984251968503937" header="0.5118110236220472" footer="0.5118110236220472"/>
  <pageSetup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2024-03-02T05:46:04Z</dcterms:modified>
  <cp:category/>
  <cp:version/>
  <cp:contentType/>
  <cp:contentStatus/>
</cp:coreProperties>
</file>